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da\OneDrive - Asian Answers\Documentos\01.- UNIDAD DE CONTROL\Informe core ABril 2022\Anexos\"/>
    </mc:Choice>
  </mc:AlternateContent>
  <xr:revisionPtr revIDLastSave="0" documentId="8_{1573A867-091E-4882-9F35-DBBF46EC8AE5}" xr6:coauthVersionLast="47" xr6:coauthVersionMax="47" xr10:uidLastSave="{00000000-0000-0000-0000-000000000000}"/>
  <bookViews>
    <workbookView xWindow="-120" yWindow="-120" windowWidth="20730" windowHeight="11040" xr2:uid="{36D5BBA0-7838-4639-A347-BBA423B5C078}"/>
  </bookViews>
  <sheets>
    <sheet name="Ejecucion" sheetId="1" r:id="rId1"/>
  </sheets>
  <definedNames>
    <definedName name="_xlnm._FilterDatabase" localSheetId="0" hidden="1">Ejecucion!$A$13:$G$551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39" i="1" l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H339" i="1"/>
  <c r="G339" i="1"/>
  <c r="F339" i="1"/>
  <c r="Q338" i="1"/>
  <c r="Q337" i="1"/>
  <c r="Q336" i="1"/>
  <c r="H335" i="1"/>
  <c r="G335" i="1"/>
  <c r="F335" i="1"/>
  <c r="Q335" i="1" s="1"/>
  <c r="G334" i="1"/>
  <c r="Q333" i="1"/>
  <c r="H332" i="1"/>
  <c r="G332" i="1"/>
  <c r="F332" i="1"/>
  <c r="Q332" i="1" s="1"/>
  <c r="Q331" i="1"/>
  <c r="Q325" i="1"/>
  <c r="Q315" i="1"/>
  <c r="Q297" i="1"/>
  <c r="Q227" i="1"/>
  <c r="G194" i="1"/>
  <c r="Q184" i="1"/>
  <c r="H148" i="1"/>
  <c r="G148" i="1"/>
  <c r="Q148" i="1" s="1"/>
  <c r="Q145" i="1"/>
  <c r="H144" i="1"/>
  <c r="H143" i="1" s="1"/>
  <c r="G144" i="1"/>
  <c r="Q144" i="1" s="1"/>
  <c r="F143" i="1"/>
  <c r="Q142" i="1"/>
  <c r="H141" i="1"/>
  <c r="G141" i="1"/>
  <c r="F141" i="1"/>
  <c r="Q141" i="1" s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H42" i="1"/>
  <c r="Q42" i="1" s="1"/>
  <c r="G42" i="1"/>
  <c r="F42" i="1"/>
  <c r="Q41" i="1"/>
  <c r="Q40" i="1"/>
  <c r="Q39" i="1"/>
  <c r="Q38" i="1"/>
  <c r="Q37" i="1"/>
  <c r="Q36" i="1"/>
  <c r="Q35" i="1"/>
  <c r="Q34" i="1"/>
  <c r="H33" i="1"/>
  <c r="H31" i="1" s="1"/>
  <c r="G33" i="1"/>
  <c r="G31" i="1" s="1"/>
  <c r="F33" i="1"/>
  <c r="F31" i="1" s="1"/>
  <c r="Q32" i="1"/>
  <c r="Q30" i="1"/>
  <c r="Q29" i="1"/>
  <c r="Q28" i="1"/>
  <c r="Q27" i="1"/>
  <c r="Q26" i="1"/>
  <c r="Q25" i="1"/>
  <c r="Q24" i="1"/>
  <c r="Q23" i="1"/>
  <c r="Q22" i="1"/>
  <c r="G21" i="1"/>
  <c r="F21" i="1"/>
  <c r="Q21" i="1" s="1"/>
  <c r="Q20" i="1"/>
  <c r="H19" i="1"/>
  <c r="G19" i="1"/>
  <c r="Q17" i="1"/>
  <c r="Q16" i="1"/>
  <c r="H15" i="1"/>
  <c r="H14" i="1" s="1"/>
  <c r="G15" i="1"/>
  <c r="F15" i="1"/>
  <c r="G14" i="1"/>
  <c r="F14" i="1"/>
  <c r="H334" i="1" l="1"/>
  <c r="F334" i="1"/>
  <c r="Q334" i="1" s="1"/>
  <c r="Q339" i="1"/>
  <c r="Q14" i="1"/>
  <c r="H18" i="1"/>
  <c r="H13" i="1" s="1"/>
  <c r="Q31" i="1"/>
  <c r="G18" i="1"/>
  <c r="G143" i="1"/>
  <c r="Q143" i="1" s="1"/>
  <c r="F19" i="1"/>
  <c r="Q15" i="1"/>
  <c r="Q33" i="1"/>
  <c r="F18" i="1" l="1"/>
  <c r="Q18" i="1" s="1"/>
  <c r="Q19" i="1"/>
  <c r="G13" i="1"/>
  <c r="Q13" i="1" l="1"/>
</calcChain>
</file>

<file path=xl/sharedStrings.xml><?xml version="1.0" encoding="utf-8"?>
<sst xmlns="http://schemas.openxmlformats.org/spreadsheetml/2006/main" count="1293" uniqueCount="554">
  <si>
    <t>SUBT</t>
  </si>
  <si>
    <t>ITM</t>
  </si>
  <si>
    <t>ENERO</t>
  </si>
  <si>
    <t>FEBRERO</t>
  </si>
  <si>
    <t>MARZO</t>
  </si>
  <si>
    <t>GOBIERNO REGIONAL REGION VII MAULE</t>
  </si>
  <si>
    <t>INVERSION REGIONAL REGION VII</t>
  </si>
  <si>
    <t>Subt.</t>
  </si>
  <si>
    <t>item</t>
  </si>
  <si>
    <t>Asig.</t>
  </si>
  <si>
    <t>BIP</t>
  </si>
  <si>
    <t>GASTOS</t>
  </si>
  <si>
    <t>BIENES Y SERVICIOS DE CONSUMO</t>
  </si>
  <si>
    <t>11</t>
  </si>
  <si>
    <t>SERVICIOS TECNICOS Y PROFESIONALES</t>
  </si>
  <si>
    <t>001</t>
  </si>
  <si>
    <t>Estudios e Investigaciones</t>
  </si>
  <si>
    <t>actualizacion estudio estrategia regional de desarrollo Region del Maule</t>
  </si>
  <si>
    <t>TRANSFERENCIAS CORRIENTES</t>
  </si>
  <si>
    <t>01</t>
  </si>
  <si>
    <t>Al Sector Privado</t>
  </si>
  <si>
    <t>006</t>
  </si>
  <si>
    <t>Corporacion Agenda Regional Desarrollo Productivo de la Region del Maule</t>
  </si>
  <si>
    <t>Aplicacion Numeral 2.1 Glosa Comtin para Gobiernos Regionales</t>
  </si>
  <si>
    <t>SUBENCIONES - DEPORTE PRIVADO CONCURSO</t>
  </si>
  <si>
    <t>SUBENCIONES - DEPORTE PRIVADO INTERES REGIONAL</t>
  </si>
  <si>
    <t>SUBVENCIONES - SEGURIDAD CUIDADANA PRIVADO - CONCURSO</t>
  </si>
  <si>
    <t>SUBVENCIONES - MEDIO AMBIENTE PRIVADO - CONCURSO</t>
  </si>
  <si>
    <t>SUBVENCIONES - SOCIALES PRIVADO - INTERES REGIONAL</t>
  </si>
  <si>
    <t>SUBVENCIONES - CULTURALES PRIVADO - TEATRO REGIONAL</t>
  </si>
  <si>
    <t>SUBVENCIONES - CULTURALES PRIVADO - CONCURSO</t>
  </si>
  <si>
    <t>SUBVENCIONES - CULTURALES PRIVADO - INTERES REGIONAL</t>
  </si>
  <si>
    <t>SUBVENCIONES - CULTURALES PRIVADO - MUNICIPALIDADES (TEATRO)</t>
  </si>
  <si>
    <t>03</t>
  </si>
  <si>
    <t>A Otras Entidades Kiblicas</t>
  </si>
  <si>
    <t>010</t>
  </si>
  <si>
    <t>Aplicacion letra a) numeral 2.3 glosa 02 Gobiernos Regionales</t>
  </si>
  <si>
    <t>100</t>
  </si>
  <si>
    <t>SUBENCIONES - DEPORTE PUBLICO  CONCURSO</t>
  </si>
  <si>
    <t>SUBENCIONES - DEPORTE PUBLICO  INTERES REGIONAL</t>
  </si>
  <si>
    <t>SUBVENCIONES - SEGURIDAD CUIDADANA PUBLICO  - CONCURSO</t>
  </si>
  <si>
    <t>SUBVENCIONES - SOCIALES PUBLICO  - INTERES REGIONAL</t>
  </si>
  <si>
    <t>SUBVENCIONES - CULTURALES PUBLICO  - MUNICIPALIDADES (TEATRO)</t>
  </si>
  <si>
    <t xml:space="preserve">SUBVENCIONES - CULTURALES PUBLICO  - NTERES REGIONAL </t>
  </si>
  <si>
    <t>120</t>
  </si>
  <si>
    <t>AplicaciOn letra f) numeral 2.3 glosa 02 Gobiernos Regionales</t>
  </si>
  <si>
    <t>121</t>
  </si>
  <si>
    <t>Aplicacion letra I) numeral 2.3 glosa 02 Gobiernos Regionales</t>
  </si>
  <si>
    <t>ADQUISICION DE ACTIVOS NO FINANCIEROS</t>
  </si>
  <si>
    <t>Vehiculos</t>
  </si>
  <si>
    <t>ADQUISICION CAMION LIMPIA FOSAS PARRAL - EJECUCION</t>
  </si>
  <si>
    <t>REPOSICION DOS CAMIONETAS MUNICIPALES. CONSTITUCIÓN - EJECUCION</t>
  </si>
  <si>
    <t>ADQUISICION FURGONES MULTIPROPOSITO MUNICIPALIDAD DE HUALAÑÉ - EJECUCION</t>
  </si>
  <si>
    <t>ADQUISICION CAMIÓN MULTIUSO, COMUNA DE ROMERAL - EJECUCION</t>
  </si>
  <si>
    <t>ADQUISICION  CAMIÓN ALZA HOMBRE/AUTO MULTIPROPÓSITO, COMUNA DE HUALAÑÉ - EJECUCION</t>
  </si>
  <si>
    <t>REPOSICION CAMIONES DEPTOS DE OPERACIONES Y ASEO Y ORNATO CONSTITUCIÓN - EJECUCION</t>
  </si>
  <si>
    <t>REPOSICION CAMIONETA Y BUS DAEM, COMUNA DE PENCAHUE  - EJECUCION</t>
  </si>
  <si>
    <t>REPOSICION VEHICULOS MUNICIPALES PARRAL - EJECUCION</t>
  </si>
  <si>
    <t>ADQUISICION DE CAMIÓN PLUMA PARA LA ILUSTRE MUNICIPALIDAD DE SAN JAVIER
 - EJECUCION</t>
  </si>
  <si>
    <t>ADQUISICION CAMION LIMPIAFOSAS, COMUNA DE RÍO CLARO. - EJECUCION</t>
  </si>
  <si>
    <t>ADQUISICION CAMIÓN ALZA HOMBRES, COMUNA DE RÍO CLARO - EJECUCION</t>
  </si>
  <si>
    <t>ADQUISICION CAMIÓN ALJIBE MUNICIPAL, SAN CLEMENTE - EJECUCION</t>
  </si>
  <si>
    <t>ADQUISICION CAMIONETAS PARA DIRECCIÓN DE SEGURIDAD PÚBLICA, COMUNA DE LONGAVÍ - EJECUCION</t>
  </si>
  <si>
    <t>REPOSICION 1 CAMIONETA Y ADQUISICIÓN DE 2 CAMIONETAS DE EMERGENCIA - EJECUCION</t>
  </si>
  <si>
    <t>REPOSICION DOS CAMIONETAS, COMUNA DE LICANTÉN - EJECUCION</t>
  </si>
  <si>
    <t>REPOSICION VEHÍCULOS OPERATIVOS TERRITORIALES VIIA ZONA CARABINEROS MAULE - EJECUCION</t>
  </si>
  <si>
    <t>REPOSICION AMBULANCIAS PARA ATENCIÓN PREHOSPITALARIA DE URGENCIA, SAMU, SSM. - EJECUCION</t>
  </si>
  <si>
    <t>ADQUISICION CAMIÓN LIMPIA FOSAS, COMUNA DE SAN JAVIER - EJECUCION</t>
  </si>
  <si>
    <t>ADQUISICION CLINICA MOVIL DENTAL Y MEDICINA GENERAL COMUNA DE VILLA ALEGRE - EJECUCION</t>
  </si>
  <si>
    <t>ADQUISICION CAMION LIMPIA FOSAS EMPEDRADO - EJECUCION</t>
  </si>
  <si>
    <t>ADQUISICION DE CAMIONETA Y VEHICULOS TIPO VAN COMUNA DE PENCAHUE - EJECUCION</t>
  </si>
  <si>
    <t>ADQUISICION CAMION TOLVA CON REMOLQUE CAMA BAJA COMUNA DE CHANCO - EJECUCION</t>
  </si>
  <si>
    <t>ADQUISICION CAMION LIMPIA FOSAS COMUNA DE YERBAS BUENAS  - EJECUCION</t>
  </si>
  <si>
    <t>REPOSICION CAMION RECOLECTOR COMUNA DE EMPEDRADO - EJECUCION</t>
  </si>
  <si>
    <t>REPOSICION CAMION RECOLECTOR, COMUNA DE CUREPTO - EJECUCION</t>
  </si>
  <si>
    <t>ADQUISICION CAMIÓN LIMPIA FOSAS COMUNA DE HUALAÑE - EJECUCION</t>
  </si>
  <si>
    <t>ADQUISICION DE VEHICULOS PARA LA ILUSTRE MUNICIPALIDAD DE SAN JAVIER - EJECUCION</t>
  </si>
  <si>
    <t>ADQUISICION BUS ILUSTRE MUNICIPALIDAD DE PELLUHUE - EJECUCION</t>
  </si>
  <si>
    <t>ADQUISICION CAMION ALZA HOMBRE COMUNA DE YERBAS BUENAS  - EJECUCION</t>
  </si>
  <si>
    <t>REPOSICION VEHICULO DE TRANSPORTE, HOSPITAL SANTA ROSA DE MOLINA, SERVICIO DE SALUD MAULE - EJECUCION</t>
  </si>
  <si>
    <t>ADQUISICION CAMIÓN ALJIBE, COMUNA DE TENO - EJECUCION</t>
  </si>
  <si>
    <t>ADQUISICION ADQUISICIÓN CAMIÓN TOLVA COMUNA DE VILLA ALEGRE - EJECUCION</t>
  </si>
  <si>
    <t>ADQUISICION 2 VAN PARA TRASLADO MUNICIPALIDAD DE CAUQUENES - EJECUCION</t>
  </si>
  <si>
    <t>ADQUISICION  3 CAMIONETAS MUNICIPALES COMUNA DE CAUQUENES - EJECUCION</t>
  </si>
  <si>
    <t>ADQUISICION CAMIONETAS ILUSTRE MUNICIPALIDAD DE VICHUQUÉN - EJECUCION</t>
  </si>
  <si>
    <t>ADQUISICIÓN DE VEHÍCULOS DE APOYO A LA FUNCION POLICIAL DE LA VII ZONA CARABINEROS MAULE - EJECUCION</t>
  </si>
  <si>
    <t>REPOSICION AMBULANCIAS PARA LA UNDAD DE MOVILIZACIÓN HRT - EJECUCION</t>
  </si>
  <si>
    <t>REPOSICIÓN AMBULANCIAS DE EMERGENCIA BÁSICA, HOSPITAL DE CAUQUENES - EJECUCION</t>
  </si>
  <si>
    <t>04</t>
  </si>
  <si>
    <t>Mobiliario y Otros</t>
  </si>
  <si>
    <t>ADQUISICION CONTENEDORES RSD Y A, SECTORES URBANOS ETAPA 2, CURICÓ - EJECUCION</t>
  </si>
  <si>
    <t>REPOSICION INSTRUMENTAL PARA SERVICIO PABELLON HOSPITAL LINARES - EJECUCION</t>
  </si>
  <si>
    <t>ADQUISICION EQUIPAMIENTO CENTRAL DE ALIMENTACION HOSPITAL LINARES - EJECUCION</t>
  </si>
  <si>
    <t>REPOSICION Y ADQUISICION DE INSTRUMENTAL QUIRURGICO DE GINECO-OBSTETRICO H. SAN JAVIER - EJECUCION</t>
  </si>
  <si>
    <t>ADQUISICION Y REPOSICION DE EQUIPOS Y EQUIPAMIENTO SALA PROCEDIMIENTOS MENORES H. LICANTEN - EJECUCION</t>
  </si>
  <si>
    <t>ADQUISICION DE CONTENEDORES DE RSD PARA LA COMUNA DE VILLA ALEGRE - EJECUCION</t>
  </si>
  <si>
    <t>ADQUISICION Y REPOSICION DE EQUIPOS Y EQUIPAMIENTO, GASTROENTEROLOGIA HOSPITAL DE LINARES - EJECUCION</t>
  </si>
  <si>
    <t>ADQUISICION Y REPOSICION DE EQUIPOS Y EQUIPAMIENTO HOSPITAL DE CONSTITUCION - EJECUCION</t>
  </si>
  <si>
    <t>REPOSICION EQUIPOS Y EQUIPAMIENTO UNIDAD EMERGENCIA HOSPITAL CAUQUENES - EJECUCION</t>
  </si>
  <si>
    <t>ADQUISICION DE EQUIPOS Y EQUIPAMIENTOS HOSPITAL DE CHANCO - EJECUCION</t>
  </si>
  <si>
    <t>ADQUISICION EQUIPOS Y EQUIPAMIENTOS SERVICIO URGENCIA HOSPITAL LICANTEN - EJECUCION</t>
  </si>
  <si>
    <t>ADQUISICION CONTENEDORES DE RSD Y A, COMUNA DE CUREPTO - EJECUCION</t>
  </si>
  <si>
    <t>REPOSICION Y ADQUISICION EQUIPOS Y EQUIPAMIENTOS SERVICIO DE PEDIATRIA HOSPITAL CAUQUENES - EJECUCION</t>
  </si>
  <si>
    <t>REPOSICION CAMIÓN RECOLECTOR DE BASURA Y CONTENEDORES LICANTÉN URBANO - EJECUCION</t>
  </si>
  <si>
    <t>ADQUISICION CONTENEDORES ZONA RURAL. CONSTITUCIÓN - EJECUCION</t>
  </si>
  <si>
    <t>ADQUISICION  PUNTOS DE RECICLAJE PARA LAS ESCUELAS DE LA COMUNA DE YERBAS BUENAS - EJECUCION</t>
  </si>
  <si>
    <t>REPOSICION EQUIPAMIENTO URBANO VANDALIZADO CALLES 1 NORTE Y 2 SUR, TALCA. - EJECUCION</t>
  </si>
  <si>
    <t>ADQUISICION LAVAMANOS PORTATIL PARA LAS ESCUELAS DE LA COMUNA DE YERBAS BUENAS - EJECUCION</t>
  </si>
  <si>
    <t>ADQUISICION DE CONTENEDORES PARA EL SERVICIO DE RECOLECCIÓN SEGREGADA, TALCA (ETAPA 2) - EJECUCION</t>
  </si>
  <si>
    <t>ADQUISICION DE CONTENEDORES DE RSD Y A, PARA SECTORES RURALES COMUNA DE RETIRO - EJECUCION</t>
  </si>
  <si>
    <t>ADQUISICION E INSTALACIÓN DE JUEGOS, EQUIPOS Y SEÑALÉTICA, EN STA. TERESITA DE COLIN, MAULE. - EJECUCION</t>
  </si>
  <si>
    <t>ADQUISICION KITS DE LUMINARIAS CON PANELES SOLARES, COMUNA DE VICHUQUEN - EJECUCION</t>
  </si>
  <si>
    <t>ADQUISICION KIT DE COMPOSTERAS, COMUNA DE VICHUQUÉN - EJECUCION</t>
  </si>
  <si>
    <t>05</t>
  </si>
  <si>
    <t>Wquinas y Equipos</t>
  </si>
  <si>
    <t>ADQUISICION TOMOGRAFO DE COHERENCIA OPTICA U. OFTALMOLOGIA CDT HOSPITAL REGIONAL DE TALCA - EJECUCION</t>
  </si>
  <si>
    <t>ADQUISICION Y REPOSICION DE EQUIPOS PARA LA UNIDAD GINECO-OBSTETRA HOSPITAL DE LINARES - EJECUCION</t>
  </si>
  <si>
    <t>REPOSICION Y ADQUISICION DE EQUIPOS SERVICIO DE MATERNIDAD HOSPITAL DE LICANTEN - EJECUCION</t>
  </si>
  <si>
    <t>ADQUISICION Y REPOSICION MONITORES SIGNOS VITALES Y CARROS DE PARO HOSPITAL DE CONSTITUCION - EJECUCION</t>
  </si>
  <si>
    <t>ADQUISICION MOTONIVELADORA Y RODILLO COMPACTADOR, COMUNA DE CUREPTO. - EJECUCION</t>
  </si>
  <si>
    <t>ADQUISICION EQUIPO TRITURADOR CON SISTEMA DE CARGA Y DESCARGA PARA LA COMUNA DE TALCA - EJECUCION</t>
  </si>
  <si>
    <t>ADQUISICION EQUIPO HARNERO CON SISTEMA DE CARGA Y DESCARGA PARA LA COMUNA DE TALCA - EJECUCION</t>
  </si>
  <si>
    <t>ADQUISICION GENERADORES DE RESPALDO COMUNA DE CAUQUENES - EJECUCION</t>
  </si>
  <si>
    <t>ADQUISICION EQUIPOS SANITARIOS PARA APR EN LOS DISTINTOS SECTORES DE LA COMUNA DE SAN RAFAEL - EJECUCION</t>
  </si>
  <si>
    <t>REPOSICION Y  ADQUISICIÓN DE CÁMARAS DE TELE PROTECCIÓN SECTOR CENTRO DE TALCA - EJECUCION</t>
  </si>
  <si>
    <t>ADQUISICION PERFORADORA DE POZOS PROFUNDOS COMUNA DE CAUQUENES - EJECUCION</t>
  </si>
  <si>
    <t>ADQUISICION SISTEMA CAD CAM PARA EL CR ODONTOLOGICO Y MAXILOFACIAL HRT - EJECUCION</t>
  </si>
  <si>
    <t>ADQUISICION ANGIÓGRAFO RETINAL Y BIÓMETRO ÓPTICO U. OFTALMOLOGÍA, CDT H. REGIONAL DE TALCA - EJECUCION</t>
  </si>
  <si>
    <t>REPOSICION MONITORES DESFIBRILADORES, ATENCION PREHOSPITALARIA URGENCIA, SERVICIO SALUD - EJECUCION</t>
  </si>
  <si>
    <t>ADQUISICION TRACTOR AGRICOLA MUNICIPAL - EJECUCION</t>
  </si>
  <si>
    <t>REPOSICION ECOTOMÓGRAFO PARA EL PROGRAMA DE LA MUJER, CDT HRT, SSM - EJECUCION</t>
  </si>
  <si>
    <t>ADQUISICION TRACTOR MUNICIPAL LICANTÉN - EJECUCION</t>
  </si>
  <si>
    <t>ADQUISICION TRACTOR DESBROZADOR Y CHIPEADORA, COMUNA DE COLBUN - EJECUCION</t>
  </si>
  <si>
    <t>ADQUISICION MAQUINA MOTONIVELADORA, COMUNA DE MAULE - EJECUCION</t>
  </si>
  <si>
    <t>ADQUISICION MOTONIVELADORA COMUNA DE VILLA ALEGRE - EJECUCION</t>
  </si>
  <si>
    <t>ADQUISICION ADQUISICIÓN RETROEXCAVADORA COMUNA DE VILLA ALEGRE - EJECUCION</t>
  </si>
  <si>
    <t>REPOSICION DE EQUIPOS PARA LA UNIDAD DE RESPIRATORIO, HOSPITAL REGIONAL DE TALCA, SSM - EJECUCION</t>
  </si>
  <si>
    <t>ADQUISICION EQUIPAMIENTO MÉDICOS TERAPEUTICOS CENTRO TELETON MAULE - EJECUCION</t>
  </si>
  <si>
    <t>ADQUISICION EQUIPO RAYOS X OSTEOPULMONAR MULTIPROPÓSITO, U. DE EMERGENCIA HOSPITAL CURICÓ - EJECUCION</t>
  </si>
  <si>
    <t>REPOSICION Y ADQUISICIÓN EQUIPOS SERVICIO ESTERILIZACIÓN, HOSPITAL DE CAUQUENES - EJECUCION</t>
  </si>
  <si>
    <t>REPOSICION EQUIPO RAYOS X PORTÁTIL DIGITAL UNIDAD CUIDADOS INTENSIVOS , HOSPITAL LINARES - EJECUCION</t>
  </si>
  <si>
    <t>REPOSICION TOMOGRAFO AXIAL COMPUTARIZADO, SERVICIO IMAGENOLOGIA HOSPITAL DE CURICO - EJECUCION</t>
  </si>
  <si>
    <t>06</t>
  </si>
  <si>
    <t>Equipos Informaticos</t>
  </si>
  <si>
    <t>07</t>
  </si>
  <si>
    <t>Programas Informaticos</t>
  </si>
  <si>
    <t>ADQUISICION DE ACTIVOS FINANCIEROS</t>
  </si>
  <si>
    <t>Fondo de Emergencia Transitorio</t>
  </si>
  <si>
    <t>INICIATIVAS DE INVERSION</t>
  </si>
  <si>
    <t>Estudios Basicos</t>
  </si>
  <si>
    <t>002</t>
  </si>
  <si>
    <t>Consultorias</t>
  </si>
  <si>
    <t>ANALISIS Y DESARRO DEL PLAN MAEST DE GESTlON DE TTO SAN JAVIER</t>
  </si>
  <si>
    <t>ANALISIS OFERTA Y DEMANDA DE 542; 668: CORRIGE SUBTITULO APROBADO. PASAJEROS PARA SERVICIOS FERROVIARIOS REGIONALES ZONA C</t>
  </si>
  <si>
    <t>02</t>
  </si>
  <si>
    <t>Proyectos</t>
  </si>
  <si>
    <t>GASTOS ADMINSITRATIVOS</t>
  </si>
  <si>
    <t>CONSTRUCCION CUARTEL SEGUNDA COMPANIA DE BOMBEROS CONSTITUC</t>
  </si>
  <si>
    <t>MEJORAMIENTO PAR VIAL 1 ORIENTE 2 PONIENTE Y RED CENTRO EN TALCA</t>
  </si>
  <si>
    <t>CONSTRUCCION PARQUE URBANO B OHIGGINS RETIRO</t>
  </si>
  <si>
    <t>MEJORAMIENTO EJE MAIPU . J ESPINOZA Y CARMEN DE LINARES</t>
  </si>
  <si>
    <t>CONSTRUCCION CENTRO CULTURAL Y SOCIAL DEPORTISTA MAYOR</t>
  </si>
  <si>
    <t>CONSTRUCCION POLIDEPORTIVO COMUNA YERBAS BUENAS</t>
  </si>
  <si>
    <t>MEJORAMIENTO COMPLEJO DEPORTIVO MUNICIPAL. COMUNA DE Colbun</t>
  </si>
  <si>
    <t>CONSERVACION EDIFICIO SECREDUC REGION DEL MAULE</t>
  </si>
  <si>
    <t>RESTAURACION MERCADO CENTRAL MUNICIPAL DE TALCA</t>
  </si>
  <si>
    <t>CONSTRUCCION CENTRO DE SALUD FAMILIAR MOLINA</t>
  </si>
  <si>
    <t>REPOSICION CON AMPLIACION LICEO ENTRE RIOS. SAN CLEMENTE - DESEÑO</t>
  </si>
  <si>
    <t>REPOSICION CON EQUIPAMIENTO LICEO T-P PEDRO AGUIRRE CERDA RBD 3540 CAUQUENES - DISEÑO</t>
  </si>
  <si>
    <t>CONSERVACION DE VIAS URBANAS. VARIOS SECTORES COMUNA DE VILLA ALEGRE</t>
  </si>
  <si>
    <t>CONSERVACION DE ViAS URBANAS. VARIOS SECTORES COMUNA SAGRADAFAMIL</t>
  </si>
  <si>
    <t>CONSERVACION DE VIAS URBANAS. VARIOS SECTORES. COMUNA DE SAN JAVIER</t>
  </si>
  <si>
    <t>CONSERVACION DE VIAS URBANAS.COMITE ABATE MOLINA N° 14, COMUNA DE TALCA</t>
  </si>
  <si>
    <t>REPOSICION COMPLEJO POLICIAL PDI CURICO - DISEÑO</t>
  </si>
  <si>
    <t>RESTAURACION TEMPLO CENTENARIO CORAZ6N DE MARlA DE LINARES</t>
  </si>
  <si>
    <t>CONSTRUCCION DE CALZADAS Y ACERAS EN NIRIVILO URBANO. COMUNA DE SAN JAVIER - DISEÑO</t>
  </si>
  <si>
    <t>CONSTRUCCION SISTEMA ALUMBRADO PUBLICO VARIOS SECTORES SAN CLEMENTE</t>
  </si>
  <si>
    <t>MEJORAMIENTO CALLE SILVESTRE URIZAR, SAN CLEMENTE</t>
  </si>
  <si>
    <t>CONSERVACION UNIDAD ONCOLOGlA AMBULATORIA HOSPITAL REGIONAL DE TALCA, SSMAIJLE</t>
  </si>
  <si>
    <t>CONSERVACION DE VIAS URBANAS. VARIOS SECTORES COMUNA DE CHANCO, LINEA 2</t>
  </si>
  <si>
    <t>CONSERVACION DE VlAS URBANAS. SECTOR ABATE MOLINA, COMUNA DE TALCA</t>
  </si>
  <si>
    <t>MEJORAMIENTO CBI RUTA J-8S0 SECTOR VILLA LOS CULENES KM. 0.0 AL 0,547. COMUNA DE VICHUQUEN</t>
  </si>
  <si>
    <t>MEJORAMIENTO INTEGRAL DE ACERAS SECTOR 15. TALCA</t>
  </si>
  <si>
    <t>CONSERVACION DE VIAS URBANAS. SECTOR SUR ORIENTE COMUNA DE TALCA</t>
  </si>
  <si>
    <t>REPOSICION CON RELOCALIZACldN TENENCIA SARMIENTO. COMUNA CURICÓ - DISEÑO</t>
  </si>
  <si>
    <t>CONSTRUCCION PISCINA SAN TEMPERADA, SAN CLEMENTE</t>
  </si>
  <si>
    <t>CONSTRUCCION PAVIMENTACION RESOLUCION EXENTA N® 1927 CALLE DR. HERRERA Y CANCHA DE CARRERA, COMUNA DE LICANTEN</t>
  </si>
  <si>
    <t>MEJORAMIENTO ACERAS 13 SUR A 31 SUR-AVENIDA COLlN A 25 PONIENTE. COMUNA DE TAL</t>
  </si>
  <si>
    <t>MEJORAMIENTO DE ACERAS 17 NORTE A AVDA SAN MIGUEL - LINEA FERREA Y CIRC ORIENTE. TALCA</t>
  </si>
  <si>
    <t>CONSERVACION DE VIAS URBANAS. SECTOR SUR PONIENTE. COMUNA DE TALCA</t>
  </si>
  <si>
    <t>REPOSICION CESFAM COMUNA DE RAUCO</t>
  </si>
  <si>
    <t>CONSTRUCCION CUARTEL SEGUNDA COMPANIA DE BOMBEROS CONSTITUCION</t>
  </si>
  <si>
    <t>HABILITACION TEATRO MUNICIPAL CAUQUENES</t>
  </si>
  <si>
    <t>RESTAURACION PARROQUIA SAN LUIS DE GONZAGA DE SAUZAL</t>
  </si>
  <si>
    <t>RESTAURACION ESCUELA PRESIDENTS JOS£ MANUEL BALMACEDA CURICO</t>
  </si>
  <si>
    <t>RESTAURACION Y PUESTA EN VALOR VILLA CULTURAL HUILQUILEMU TALCA</t>
  </si>
  <si>
    <t>RESTAURACION Y PUESTA EN VALOR INTENDENCIA REGIONAL DEL MAULETALCA</t>
  </si>
  <si>
    <t>REPOSICION TEATRO MUNICIPAL.CONSTITUCION</t>
  </si>
  <si>
    <t>REPOSICION Y AMPLIACION HOGAR DE ANCIANOS SAN CAMILO. LINARES</t>
  </si>
  <si>
    <t>RESTAURACION Y PUESTA EN VALOR LICEO VIEJO DE TENO</t>
  </si>
  <si>
    <t>MEJORAMIENTO MANUEL RODRIGUEZ Y CALLE EL BOSQUE. LINARES - DISEÑO</t>
  </si>
  <si>
    <t>MEJORAMIENTO EJE AVENIDA DIEGO PORTALES 2' ETAPA. CURICO - DISEÑO</t>
  </si>
  <si>
    <t xml:space="preserve">MEJORAMIENTO COMPLEJO DEPORTIVO MUNICIPAL. COMUNA DE COLBUN </t>
  </si>
  <si>
    <t>CONSTRUCCION SISTEMA APR EL PENASCO-LLEPO, LINARES</t>
  </si>
  <si>
    <t>MEJORAMIENTO Y AMPLIACION SISTEMA APR LA CUARTA MESAMAVIDA, LONGAVi</t>
  </si>
  <si>
    <t>REPOSICION CON AMPLIACION LICEO TRE RIOS. SAN CLEMENTE - DISEÑO</t>
  </si>
  <si>
    <t>MEJORAMIENTO PLAZA POBLACION ARRAU MENDEZ. PARRAL</t>
  </si>
  <si>
    <t>MEJORAMIENTO ACCESO NORTE Y CENTRO. SAN CLEMENTE - DISEÑO</t>
  </si>
  <si>
    <t>CONSTRUCCION CENTRO COMUNITARIO UNION COMUNAL ADULTO MAYOR, MAULE</t>
  </si>
  <si>
    <t>REPOSICION COMPLEJO POLICIAL PDI CURICO</t>
  </si>
  <si>
    <t>RESTAURACION TEMPLO CENTENARIO CORAZÓN DE MARÍA DE LINARES</t>
  </si>
  <si>
    <t>CONSTRUCCION DE CALZADAS Y ACERAS  EN NIRIVILO URBANO, COMUNA DE SAN JAVIER</t>
  </si>
  <si>
    <t>MEJORAMIENTO BANDEJÓN CENTRAL AVENIDA  LEÓN BUSTOS, LINARES</t>
  </si>
  <si>
    <t>CONSERVACION DIVERSOS CALLEJONES DE LA COMUNA DE COLBUN</t>
  </si>
  <si>
    <t>CONSERVACION UNIDAD ONCOLOGÍA AMBULATORIA HOSPITAL REGIONAL DE TALCA, SSMAULE</t>
  </si>
  <si>
    <t>CONSTRUCCION SEDE ORGANIZACIONES COMUNITARIAS DE PENCAHUE</t>
  </si>
  <si>
    <t>CONSTRUCCION IMPLEMENTACION MEDIDAS DE SEGURIDAD VIAL, TRES ESCUELAS DE SAN RAFAEL</t>
  </si>
  <si>
    <t>NORMALIZACION REGISTRO CIVIL DE TENO</t>
  </si>
  <si>
    <t>CONSERVACION CALLEJONES SECTOR NORTE DE LA COMUNA DE COLBÚN</t>
  </si>
  <si>
    <t>REPOSICION CON RELOCALIZACIÓN TENENCIA SARMIENTO, COMUNA CURICÓ</t>
  </si>
  <si>
    <t>CONSTRUCCION PISCINA TEMPERADA, SAN CLEMENTE</t>
  </si>
  <si>
    <t xml:space="preserve">CONSTRUCCION PAVIMENTACION CALLE DR. HERRERA Y CANCHA DE CARRERA, COMUNA DE LICANTEN
</t>
  </si>
  <si>
    <t>CONSTRUCCION SOLUCIONES SANITARIAS SECTOR CATILLO, PARRAL</t>
  </si>
  <si>
    <t>MEJORAMIENTO Y AMPLIACIÓN SISTEMA APR CORINTO, PENCAHUE</t>
  </si>
  <si>
    <t>004</t>
  </si>
  <si>
    <t>obras civiles</t>
  </si>
  <si>
    <t>CONSTRUCCION CUARTEL SEGUNDA COMPAÑIA DE BOMBEROS CONSTITUCION</t>
  </si>
  <si>
    <t>MEJORAMIENTO PAR VIAL 1 ORIENTE - 2 PONIENTE Y RED CENTRO EN TALCA</t>
  </si>
  <si>
    <t>CONSTRUCCION PARQUE URBANO B. OHIGGINS RETIRO</t>
  </si>
  <si>
    <t>MEJORAMIENTO EJE MAIPU , J. ESPINOZA Y CARMEN DE LINARES</t>
  </si>
  <si>
    <t>MEJORAMIENTO EJES AV.LIRCAY / 9 NORTE TALCA</t>
  </si>
  <si>
    <t xml:space="preserve">CONSTRUCCION CENTRO CULTURAL Y SOCIAL DEPORTISTA MAYOR </t>
  </si>
  <si>
    <t>MEJORAMIENTO INTEGRAL DE ACERAS SECTOR 1, TALCA</t>
  </si>
  <si>
    <t>MEJORAMIENTO INTEGRAL DE ACERAS SECTOR 12-A, TALCA</t>
  </si>
  <si>
    <t>RESTAURACION ESCUELA PRESIDENTE JOSÉ MANUEL BALMACEDA CURICO</t>
  </si>
  <si>
    <t>RESTAURACION Y PUESTA EN VALOR VILLA CULTURAL HUILQUILEMU. TALCA</t>
  </si>
  <si>
    <t>RESTAURACION Y PUESTA EN VALOR INTENDENCIA REGIONAL DEL MAULE-TALCA</t>
  </si>
  <si>
    <t>MEJORAMIENTO GIMNASIO MUNICIPAL, EMPEDRADO</t>
  </si>
  <si>
    <t>REPOSICION TEATRO MUNICIPAL,CONSTITUCION</t>
  </si>
  <si>
    <t>REPOSICION Y AMPLIACION HOGAR DE ANCIANOS SAN CAMILO, LINARES</t>
  </si>
  <si>
    <t>MEJORAMIENTO COMPLEJO DEPORTIVO MUNICIPAL, COMUNA DE COLBUN</t>
  </si>
  <si>
    <t>CONSTRUCCION SISTEMA APR EL PEÑASCO-LLEPO, LINARES</t>
  </si>
  <si>
    <t>CONSERVACION EDIFICIO SECREDUC REGIÓN DEL MAULE</t>
  </si>
  <si>
    <t>CONSTRUCCION  CIERRE VERTEDERO MUNICIPAL DE CONSTITUCION</t>
  </si>
  <si>
    <t>AMPLIACION Y NORMALIZACION  CEMENTERIO MUNICIPAL COLIN,  MAULE</t>
  </si>
  <si>
    <t>MEJORAMIENTO Y AMPLIACIÓN SISTEMA APR LA CUARTA MESAMÁVIDA, LONGAVÍ</t>
  </si>
  <si>
    <t>CONSTRUCCION PASO BAJO NIVEL 6 SUR Y OBRAS COMPL PAR VIAL TALCA</t>
  </si>
  <si>
    <t>CONSERVACION DE VÍAS URBANAS, VARIOS SECTORES COMUNA DE LICANTEN</t>
  </si>
  <si>
    <t>CONSERVACION DE VÍAS URBANAS, VARIOS SECTORES COMUNA DE VILLA ALEGRE</t>
  </si>
  <si>
    <t>CONSERVACION DE ViAS URBANAS, VARIOS SECTORES COMUNA SAGRADA FAMILIA</t>
  </si>
  <si>
    <t>CONSERVACION DE VIAS URBANAS, VARIOS SECTORES COMUNA TALCA, LINEA 1</t>
  </si>
  <si>
    <t>CONSERVACION DE VIAS URBANAS, VARIOS SECTORES, COMUNA DE SAN JAVIER</t>
  </si>
  <si>
    <t>CONSERVACION DE VIAS URBANAS, COMITE ABATE MOLINA Nº 14, COMUNA DE TALCA</t>
  </si>
  <si>
    <t>MEJORAMIENTO PAVIMENTO CALZADA CALLE CIRO BOETTO, LICANTÉN</t>
  </si>
  <si>
    <t>CONSTRUCCION PAVIMENTOS EN VILLA SAN DOMINGO DE SAN MANUEL</t>
  </si>
  <si>
    <t>CONSTRUCCION Y HABILITACIÓN  SALA CUNA Y JARDÍN INFANTIL LOS CHIQUITINES, TALCA.</t>
  </si>
  <si>
    <t>CONSTRUCCION SISTEMA ALUMBRADO PÚBLICO VARIOS SECTORES, SAN CLEMENTE</t>
  </si>
  <si>
    <t>CONSERVACION RUTA SK-475, MAITENES INTERIOR, COMUNA DE RIO CLARO</t>
  </si>
  <si>
    <t>CONSERVACION RUTA L-810, TRAMO KM. 9.70 AL KM. 19.40, COMUNA DE PARRAL</t>
  </si>
  <si>
    <t>CONSERVACION RUTA L-870, TRAMO KM. 0.00 AL KM. 5.50, COMUNA DE PARRAL</t>
  </si>
  <si>
    <t>CONSTRUCCION PAVIMENTOS VILLA SAN LUIS DE ALQUIHUE, COMUNA DE SAN JAVIER</t>
  </si>
  <si>
    <t>MEJORAMIENTO BANDEJON 30 ORIENTE ENTRE CALLES 4 Y 8 SUR, TALCA.</t>
  </si>
  <si>
    <t>CONSERVACION ESTADIO FISCAL MANUEL MOYA MEDEL, CAUQUENES</t>
  </si>
  <si>
    <t>CONSTRUCCION MUELLE CANOTAJE CONSTITUCION</t>
  </si>
  <si>
    <t>CONSERVACION DE VIAS URBANAS, VARIOS SECTORES COMUNA DE CHANCO, LINEA 2</t>
  </si>
  <si>
    <t>CONSERVACION DE VÍAS URBANAS, SECTOR ABATE MOLINA, COMUNA DE TALCA</t>
  </si>
  <si>
    <t>MEJORAMIENTO CBI RUTA J-850, SECTOR VILLA LOS CULENES, KM. 0,0 AL 0,547; COMUNA DE VICHUQUEN</t>
  </si>
  <si>
    <t>MEJORAMIENTO INTEGRAL DE ACERAS SECTOR 15, TALCA</t>
  </si>
  <si>
    <t>CONSERVACION DE VÍAS URBANAS, SECTOR SUR ORIENTE, COMUNA DE  TALCA</t>
  </si>
  <si>
    <t xml:space="preserve">CONSERVACION CALLE MAIPÚ, CURICÓ </t>
  </si>
  <si>
    <t xml:space="preserve">MEJORAMIENTO ACERAS 13 SUR A 31 SUR-AVENIDA COLÍN A 25 PONIENTE, COMUNA DE TALCA. </t>
  </si>
  <si>
    <t>MEJORAMIENTO DE ACERAS 17 NORTE A AVDA. SAN MIGUEL - LINEA FÉRREA Y CIRC. ORIENTE, TALCA</t>
  </si>
  <si>
    <t>CONSERVACION DE VÍAS URBANAS, SECTOR SUR PONIENTE, COMUNA DE  TALCA</t>
  </si>
  <si>
    <t>MEJORAMIENTO RUTA J-25, SECTOR EL MANZANO, TRAMO KM. 18,77 AL KM. 23,77; PROVINCIA DE CURICO</t>
  </si>
  <si>
    <t>CONSERVACION CALLEJONES STA ISABEL, LOS ROBLES Y AJIAL MANZANO, RETIRO</t>
  </si>
  <si>
    <t>005</t>
  </si>
  <si>
    <t>equipamiento</t>
  </si>
  <si>
    <t>REPOSICION C.G.R YERBAS BUENAS.</t>
  </si>
  <si>
    <t>CONSTRUCCION CAMPAMENTOS INVERNALES DE VIALIDAD PASO PEHUENCHE</t>
  </si>
  <si>
    <t>REPOSICION CONSULTORIO RURAL DE PENCAHUE</t>
  </si>
  <si>
    <t>Equipos</t>
  </si>
  <si>
    <t>999</t>
  </si>
  <si>
    <t>Otros Gastos</t>
  </si>
  <si>
    <t>Programas de Inversion</t>
  </si>
  <si>
    <t>PRESTAMOS</t>
  </si>
  <si>
    <t>Par Anticipos a Contratistas</t>
  </si>
  <si>
    <t>TRANSFERENCIAS DE CAPITAL</t>
  </si>
  <si>
    <t>Junta Nacional de Cuerpos de Bomberos de Chile</t>
  </si>
  <si>
    <t>Aplicacion Letra a) Art. 4° Transitorio Ley N° 20.378</t>
  </si>
  <si>
    <t>40001062-0</t>
  </si>
  <si>
    <t>INIA - Mejoramiento de la calidad y tolerancia al estres en arandano (40001062-0)</t>
  </si>
  <si>
    <t>A Otras Entidades Publicas</t>
  </si>
  <si>
    <t>Municipalidades (Programa Mejoramiento de Barrios)</t>
  </si>
  <si>
    <t>CONSTRUCCION SOLUC. SANITARIAS SECTOR PUTAGAN, VILLA ALEGRE - EJECUCION</t>
  </si>
  <si>
    <t>CONSTRUCCION SOLUCIONES SANITARIAS HUILQUILEMU - EJECUCION</t>
  </si>
  <si>
    <t>CONSTRUCCION SOLUCIONES SANITARIAS ILOCA - LA PESCA - EJECUCION</t>
  </si>
  <si>
    <t>CONSTRUCCION SOLUCIONES SANITARIAS QUECHEREGUAS NORTE, MOLINA - EJECUCION</t>
  </si>
  <si>
    <t>CONSTRUCCION SS Y ALCANTARILLADO MARIPOSAS QUEBRADA DE AGUA - EJECUCION</t>
  </si>
  <si>
    <t>CONSTRUCCION PLANTA DE TRATAMIENTO DE AGUAS SERVIDAS SAGRADA FAMILIA - EJECUCION</t>
  </si>
  <si>
    <t>AMPLIACION RED DE AGUA POTABLE Y ALCANTARILLADO SECTOR EL TORREÓN, PELLUHUE  - EJECUCION</t>
  </si>
  <si>
    <t>Municipalidades (Fondo Regional de iniciativa Local)</t>
  </si>
  <si>
    <t>CONSTRUCCION "MULTICANCHA Y ESPACIO RECREATIVO SAN RAMÓN 2". CONSTITUCION - EJECUCION</t>
  </si>
  <si>
    <t>CONSTRUCCION SIST. DE ILUMINACIÓN CANCHAS DE FÚTBOL DIF. SECTORES RURAL COMUNA DE RETIRO - EJECUCION</t>
  </si>
  <si>
    <t>CONSTRUCCION PLAZAS VILLA ROMERAL Y EL ESFUERZO, COMUNA DE PENCAHUE - EJECUCION</t>
  </si>
  <si>
    <t>CONSTRUCCION CENTRO DIURNO DEL ADULTO MAYOR, VILLA ALEGRE - EJECUCION</t>
  </si>
  <si>
    <t>CONSTRUCCION CAMARINES Y EQUIPAMIENTO DEPORTIVO, CHALET QUEMADO - EJECUCION</t>
  </si>
  <si>
    <t>MEJORAMIENTO CALLE HERNANDO BRAVO DE VILLALBA, COMUNA DE PENCAHUE - EJECUCION</t>
  </si>
  <si>
    <t>CONSTRUCCION Y HABILITACIÓN DE CANCHA DE FÚTBOL EL PORVENIR, COMUNA DE HUALAÑE - EJECUCION</t>
  </si>
  <si>
    <t>CONSTRUCCION CENTRO COMUNITARIO TURISTICO CONSTITUCIÓN - EJECUCION</t>
  </si>
  <si>
    <t>CONSTRUCCION Y REPOSICIÓN PARADEROS COMUNA DE PENCAHUE - EJECUCION</t>
  </si>
  <si>
    <t>CONSTRUCCION CENTRO DE COMERCIO, MERCADO DE LONGAVI - EJECUCION</t>
  </si>
  <si>
    <t>CONSTRUCCION PISCINA MUNICIPAL, SAN RAFAEL - EJECUCION</t>
  </si>
  <si>
    <t>HABILITACION RECINTO DEPORTIVO MULTIUSO RAUCO - EJECUCION</t>
  </si>
  <si>
    <t>CONSTRUCCION PLAYA DE JUEGOS DE AGUA EN ALAMEDA DE LINARES - EJECUCION</t>
  </si>
  <si>
    <t>CONSTRUCCION SEDES SOCIALES SECTOR LA CHISPA Y LOS TREILES, COMUNA DE RIO CLARO          - EJECUCION</t>
  </si>
  <si>
    <t>MEJORAMIENTO AVENIDAS PRINCIPALES CON ILUMINACIÓN PEATONAL, COMUNA DE PENCAHUE  - EJECUCION</t>
  </si>
  <si>
    <t>MEJORAMIENTO POLIDEPORTIVO, COMUNA LONGAVI - EJECUCION</t>
  </si>
  <si>
    <t>MEJORAMIENTO Y AMPLIACIÓN SEDE Y ÁREA VERDE LAS VERTIENTES, COMUNA DE PENCAHUE  - EJECUCION</t>
  </si>
  <si>
    <t>CONSTRUCCION SEDE SOCIAL CORONEL DE ARTILLERÍA, LINARES - EJECUCION</t>
  </si>
  <si>
    <t>CONSTRUCCION CIRCUITO DEPORTIVO ALAMEDA, COMUNA DE TALCA - EJECUCION</t>
  </si>
  <si>
    <t>CONSTRUCCION CANCHA FUTBOLITO EN PASTO SINTÉTICO UNIÓN ODESSA, COMUNA DE RIO CLARO - EJECUCION</t>
  </si>
  <si>
    <t>REPOSICION MEDIALUNA Y BAÑOS  LOS CRISTALES, COMUNA DE PENCAHUE - EJECUCION</t>
  </si>
  <si>
    <t>CONSTRUCCION DE SEDE SOCIAL POBLACIÓN JULIO TAPIA,  VILLA ALEGRE - EJECUCION</t>
  </si>
  <si>
    <t>CONSTRUCCION CENTRO COMUNITARIO LA ORILLA, EMPEDRADO - EJECUCION</t>
  </si>
  <si>
    <t>CONSTRUCCION FERIA ARTESANAL  MUNICIPAL DE VILLA ALEGRE - EJECUCION</t>
  </si>
  <si>
    <t>CONSTRUCCION CIERRE PERIMETRAL Y SIST RIEGO AUTOMATICO C.D E. ROJA, PUEBLECILLO, COMUNA MAULE - EJECUCION</t>
  </si>
  <si>
    <t>MEJORAMIENTO BANDEJON CENTRAL ALTO LOS ROBLES - EJECUCION</t>
  </si>
  <si>
    <t>MEJORAMIENTO MULTICANCHA Y ENTORNO  SAN JOSE DE LA DEHESA, EMPEDRADO - EJECUCION</t>
  </si>
  <si>
    <t>CONSTRUCCION SEDE Y CAMARINES ESTADIO ESTRELLA AZUL LLICO, COMUNA DE VICHUQUEN - EJECUCION</t>
  </si>
  <si>
    <t>CONSTRUCCION PLAZA ACTIVA VILLA UNIDAS, TALCA - EJECUCION</t>
  </si>
  <si>
    <t>CONSTRUCCION E INSTALACION DE RESALTOS REDUCTORES DE VELOCIDAD DIVERSOS SECTORES., TENO - EJECUCION</t>
  </si>
  <si>
    <t>CONSTRUCCION SERVICIOS HIGIÉNICOS ALAMEDA, PARRAL - EJECUCION</t>
  </si>
  <si>
    <t>REPOSICION DE PARADEROS Y OBRAS DE PAISAJISMO EN ACCESOS TENO SUR, LA MONTAÑA Y COMALLE - EJECUCION</t>
  </si>
  <si>
    <t>CONSTRUCCION DE INFRAESTRUCTURA, FARMACIA Y OFTALMOLÓGIA MUNICIPAL, VILLA ALEGRE - EJECUCION</t>
  </si>
  <si>
    <t>CONSTRUCCION CUBIERTA MULTICANCHA ESC. ENRIQUE DONN M. CONSTITUCION - EJECUCION</t>
  </si>
  <si>
    <t>CONSTRUCCION CIERRE E ILUMINACIÓN CANCHA SANTA RITA, PELARCO - EJECUCION</t>
  </si>
  <si>
    <t>CONSTRUCCION PISCINA MUNICIPAL CUMPEO, COMUNA DE RIO CLARO - EJECUCION</t>
  </si>
  <si>
    <t>CONSTRUCCION SEDE COMUNITARIA LA ORILLA, COMUNA DE CUREPTO - EJECUCION</t>
  </si>
  <si>
    <t>HABILITACION SALON RECINTO MEDIALUNA, TENO - EJECUCION</t>
  </si>
  <si>
    <t>AMPLIACION EDIFICIO MUNICIPAL, COMUNA DE RAUCO - EJECUCION</t>
  </si>
  <si>
    <t>CONSTRUCCION HITO DE ACCESO CRUCE LA HIGUERA, COMUNA DE LICANTÉN - EJECUCION</t>
  </si>
  <si>
    <t>CONSTRUCCION ACERAS CALLE BALMACEDA, PARRAL - EJECUCION</t>
  </si>
  <si>
    <t>MEJORAMIENTO PARALELISMO MATRIZ DE AGUA POTABLE RUTA J-80 LLICO, COMUNA DE VICHUQUÉN - EJECUCION</t>
  </si>
  <si>
    <t>CONSTRUCCION SALON DE REUNIONES CLUB DE RODEO PENCAHUE, COMUNA DE PENCAHUE - EJECUCION</t>
  </si>
  <si>
    <t>CONSTRUCCION CIERRE PERIMETRAL Y GRADERIAS ESTADIO DE MAULE, COMUNA DE MAULE - EJECUCION</t>
  </si>
  <si>
    <t>CONSTRUCCION INFRAESTRUCTURA SOCIAL MULTIPROPOSITO PARA VILLA VALLE GRANDE 1 CAUQUENES - EJECUCION</t>
  </si>
  <si>
    <t>MEJORAMIENTO EDIFICIO FISCAL PARA CENTRO DIURNO COMUNITARIO Y ATENCIÓN ADULTO MAYOR LINARES - EJECUCION</t>
  </si>
  <si>
    <t>CONSTRUCCION CENTRO DIURNO ADULTOS MAYORES, MOLINA  - EJECUCION</t>
  </si>
  <si>
    <t>CONSTRUCCION CENTRO DIURNO ADULTO MAYOR COMUNA DE ROMERAL - EJECUCION</t>
  </si>
  <si>
    <t>CONSTRUCCION CENTRO DIURNO ADULTO MAYOR, PELLUHUE - EJECUCION</t>
  </si>
  <si>
    <t>CONSTRUCCION CENTRO DIURNO ADULTO MAYOR, TALCA - EJECUCION</t>
  </si>
  <si>
    <t>CONSTRUCCION CENTRO DIURNO ADULTO MAYOR, COMUNA DE PELARCO  - EJECUCION</t>
  </si>
  <si>
    <t>CONSTRUCCION CENTRO DIURNO ADULTO MAYOR, COMUNA DE SAN JAVIER - EJECUCION</t>
  </si>
  <si>
    <t>HABILITACION CENTRO DÍA SECTOR SUR PONIENTE, CURICÓ - EJECUCION</t>
  </si>
  <si>
    <t>CONSTRUCCION CENTRO DIURNO, COMUNA DE CHANCO - EJECUCION</t>
  </si>
  <si>
    <t>AMPLIACION Y ADECUACION CENTRO DEL ADULTO MAYOR DE RIO CLARO
 - EJECUCION</t>
  </si>
  <si>
    <t>CONSTRUCCION SEDE SOCIAL EL AMANECER LINARES - EJECUCION</t>
  </si>
  <si>
    <t>MEJORAMIENTO CANCHA DE PASTO NATURAL ESTADIO FISCAL, CHANCO - EJECUCION</t>
  </si>
  <si>
    <t>CONSTRUCCION PLAZOLETA ACCESO NORTE, CHANCO URBANO - EJECUCION</t>
  </si>
  <si>
    <t>MEJORAMIENTO PLAZA VILLA EL PORVENIR DE BOTALCURA, COMUNA DE PENCAHUE - EJECUCION</t>
  </si>
  <si>
    <t>CONSTRUCCION MULTICANCHA CON CIERRE PERIMETRAL SECTOR CARLOS TRUPP, TALCA - EJECUCION</t>
  </si>
  <si>
    <t>CONSTRUCCION CIERRE PERIMETRAL Y SISTEMA RIEGO AUTOMÁTICO C.D. MAGALLANES, COMUNA  MAULE. - EJECUCION</t>
  </si>
  <si>
    <t>CONSTRUCCION PABELLÓN ABIERTO MAULE NORTE - EJECUCION</t>
  </si>
  <si>
    <t>CONSTRUCCION Y OBRAS COMPLEMENTARIAS SEDE ALTOS DEL VALLE, PENCAHUE - EJECUCION</t>
  </si>
  <si>
    <t>CONSTRUCCION AREAS VERDES Y MEJORAMIENTO SEDE POBLACION LAS CARMELITAS, PARRAL - EJECUCION</t>
  </si>
  <si>
    <t>CONSTRUCCION ÁREA MULTIFUNCIONAL COMPLEJO EDUCACIONAL PENCAHUE - EJECUCION</t>
  </si>
  <si>
    <t>CONSTRUCCION HITO ACCESO, COMUNA DE PELARCO - EJECUCION</t>
  </si>
  <si>
    <t>CONSTRUCCION SALÓN MULTIUSO, SECTOR URBANO COMUNA DE PELARCO - EJECUCION</t>
  </si>
  <si>
    <t>CONSTRUCCION SEDE SOCIAL EL MANZANO, COMUNA DE PELARCO - EJECUCION</t>
  </si>
  <si>
    <t>MEJORAMIENTO SEDE SOCIAL VILLA LISONJERA, COMUNA DE YERBAS BUENAS - EJECUCION</t>
  </si>
  <si>
    <t>CONSTRUCCION SEDE SOCIAL MAGISTERIO NORTE LINARES - EJECUCION</t>
  </si>
  <si>
    <t>CONSTRUCCION  SEDE SOCIAL VILLA INDEPENDENCIA, LINARES - EJECUCION</t>
  </si>
  <si>
    <t>CONSTRUCCION MULTICANCHA Y OBRAS COMPLEMENTARIAS SECTOR LIBÚN, COMUNA DE PENCAHUE - EJECUCION</t>
  </si>
  <si>
    <t>CONSTRUCCION PAVIMENTACIÓN CALLE SIN NOMBRE, COMUNA DE CHANCO - EJECUCION</t>
  </si>
  <si>
    <t>HABILITACION RECINTO MULTIUSO COMUNA DE CHANCO - EJECUCION</t>
  </si>
  <si>
    <t>CONSTRUCCION CANCHA FUTBOLITO ILOCA, COMUNA DE LICANTEN - EJECUCION</t>
  </si>
  <si>
    <t>CONSTRUCCION SEDES MUNICIPALES, COMUNA DE SAN RAFAEL - EJECUCION</t>
  </si>
  <si>
    <t>CONSTRUCCION ESPACIO DEPORTIVO VILLA UNION EL ESFUERZO, SAN RAFAEL - EJECUCION</t>
  </si>
  <si>
    <t>CONSTRUCCION CIERRE PERIMETRAL CANCHA SANTA ELENA, COMUNA DE YERBAS BUENAS - EJECUCION</t>
  </si>
  <si>
    <t>MEJORAMIENTO ESPACIO PUBLICO MELOZAL CENTRO, COMUNA DE SAN JAVIER - EJECUCION</t>
  </si>
  <si>
    <t>CONSTRUCCION CANCHA DE RAYUELA COMUNA DE HUALAÑÉ - EJECUCION</t>
  </si>
  <si>
    <t>MEJORAMIENTO ÁREA VERDE Y MULTICANCHA VILLA ALTO PORONGO CAUQUENES - EJECUCION</t>
  </si>
  <si>
    <t>REPOSICION VEREDAS CALLE CATEDRAL, RIQUELME Y SERRANO, COMUNA DE SAN JAVIER - EJECUCION</t>
  </si>
  <si>
    <t>CONSTRUCCION CUBIERTA, ESPACIO DEPORTIVO HERNANDO BRAVO DE VILLALBA, PENCAHUE - EJECUCION</t>
  </si>
  <si>
    <t>CONSTRUCCION SALON COMUNAL DE REUNIONES, COMUNA DE YERBAS BUENAS - EJECUCION</t>
  </si>
  <si>
    <t>CONSTRUCCION SEDE SOCIAL BAJO LIRCAY, SAN CLEMENTE - EJECUCION</t>
  </si>
  <si>
    <t>CONSTRUCCION SEDE SOCIAL VILLA DON EMILIANO, PELLUHUE - EJECUCION</t>
  </si>
  <si>
    <t>CONSTRUCCION CUBIERTA MULTICANCHA VILLA EL ESTERO, DUAO, COMUNA DE LICANTÉN - EJECUCION</t>
  </si>
  <si>
    <t>CONSTRUCCION PARQUE RECREATIVO VILLA EL BOSQUE, LOS NICHES - EJECUCION</t>
  </si>
  <si>
    <t>CONSTRUCCION CIERRE PERIMETRAL CANCHA PANGUE ABAJO, SAN RAFAEL - EJECUCION</t>
  </si>
  <si>
    <t>CONSTRUCCION SEDE CLUB ADULTO MAYOR PANGUE ARRIBA, COMUNA DE SAN RAFAEL - EJECUCION</t>
  </si>
  <si>
    <t>CONSTRUCCION CIERRE CONTORNO LAGUNILLA DE ARQUEN, COMUNA DE YERBAS BUENAS - EJECUCION</t>
  </si>
  <si>
    <t>CONSTRUCCION GRADERIAS CLUB DEPORTIVO LICEO, COMUNA DE SAN JAVIER - EJECUCION</t>
  </si>
  <si>
    <t>CONSTRUCCION INFRAESTRUCTURA DEPORTIVA UNION EL ENCANTO, CURICO - EJECUCION</t>
  </si>
  <si>
    <t>CONSTRUCCION SEDE COMUNITARIA Y PLAZOLETA POBLACIÓN PABLO NERUDA, PARRAL - EJECUCION</t>
  </si>
  <si>
    <t>MEJORAMIENTO PARQUE RECREATIVO VILLA ALAMEDA, COMUNA DE CURCÓ - EJECUCION</t>
  </si>
  <si>
    <t>CONSTRUCCION  AREA VERDE EL NARANJAL, COMUNA DE YERBAS BUENAS - EJECUCION</t>
  </si>
  <si>
    <t>MEJORAMIENTO PLAZA EL BUZO Y CONSTRUCCIÓN HITO, COMUNA DE LICANTÉN - EJECUCION</t>
  </si>
  <si>
    <t>MEJORAMIENTO BANDEJÓN CENTRAL CALLE CANCHA DE CARRERAS, COMUNA DE SAN JAVIER - EJECUCION</t>
  </si>
  <si>
    <t>CONSTRUCCION PARQUE RECREATIVO VILLA EL MANZANO DE LA OBRA, SECTOR LOS NICHES, CURICO - EJECUCION</t>
  </si>
  <si>
    <t>REPARACION DIVERSAS CALZADAS Y ACERAS COMUNA DE ROMERAL - EJECUCION</t>
  </si>
  <si>
    <t>MEJORAMIENTO ESPACIO PUBLICO SAN ENRIQUE, MOLINA - EJECUCION</t>
  </si>
  <si>
    <t>CONSTRUCCION SISTEMA DE ILUMINACIÓN CANCHA CLUB DEPORTIVO MAGALLANES, COMUNA DE TENO - EJECUCION</t>
  </si>
  <si>
    <t>REPARACION DE EMERGENCIA VEREDAS, COMUNA DE RAUCO - EJECUCION</t>
  </si>
  <si>
    <t>MEJORAMIENTO AREA VERDE El LLANO, COMUNA DE RAUCO - EJECUCION</t>
  </si>
  <si>
    <t>REPOSICION VEREDAS EN VILLA NAPOLES Y VILLA SAN ENRIQUE, COMUNA DE SAN JAVIER - EJECUCION</t>
  </si>
  <si>
    <t>CONSTRUCCION CASINO CLUB DE HUASOS DE CUMPEO, COMUNA DE RÍO CLARO - EJECUCION</t>
  </si>
  <si>
    <t>HABILITACION AREAS VERDES AVENIDA BELLAVISTA, COMUNA DE TENO - EJECUCION</t>
  </si>
  <si>
    <t>MEJORAMIENTO DE VEREDAS CALLE SAN MARTIN COMUNA DE CURICO - EJECUCION</t>
  </si>
  <si>
    <t>CONSTRUCCION OBRAS DIVERSAS PARQUE URBANO PUMAITÉN, COMUNA DE ROMERAL
 - EJECUCION</t>
  </si>
  <si>
    <t>MEJORAMIENTO PLAZA SECTOR  BUENA VISTA, PELLUHUE - EJECUCION</t>
  </si>
  <si>
    <t>CONSTRUCCION CIERRE PERIMETRAL CLUB DEPORTIVO SAN LUIS DE ALICO, SAN CLEMENTE - EJECUCION</t>
  </si>
  <si>
    <t>MEJORAMIENTO PLAZA JARDÍN DEL ESTERO, COMUNA DE PELARCO  - EJECUCION</t>
  </si>
  <si>
    <t>HABILITACION ESPACIOS PÚBLICOS AREA URBANA DE CHANCO - EJECUCION</t>
  </si>
  <si>
    <t>MEJORAMIENTO AREA VERDE POBLACION BICENTENARIO, COMUNA DE SAN JAVIER - EJECUCION</t>
  </si>
  <si>
    <t>CONSTRUCCION INFRAESTRUCTURA DEPORTIVA VILLA LOS ALERCES, CURICO - EJECUCION</t>
  </si>
  <si>
    <t>CONSTRUCCION INFRAESTRUCTURA DEPORTIVA VILLA SAN MARTIN LAS PIEDRAS, CURICO - EJECUCION</t>
  </si>
  <si>
    <t>MEJORAMIENTO PARQUE GRAL CRISTI ENTRE CALLES RENGO Y FRANCISCO ENCINA, LINARES - EJECUCION</t>
  </si>
  <si>
    <t>MEJORAMIENTO ESPACIOS PÚBLICOS, COMUNA DE SAN RAFAEL - EJECUCION</t>
  </si>
  <si>
    <t>CONSTRUCCION ÁREAS VERDES VILLA DON GUILLERMO Y POBLACIÓN DIGÜA, PARRAL - EJECUCION</t>
  </si>
  <si>
    <t>CONSTRUCCION CAMARINES CLUB DEPORTIVO PANGUE ARRIBA, COMUNA DE SAN RAFAEL - EJECUCION</t>
  </si>
  <si>
    <t>CONSTRUCCION OBRAS DE PAISAJISMO ACCESOS RUTA 115-CH, SAN CLEMENTE - EJECUCION</t>
  </si>
  <si>
    <t>MEJORAMIENTO PLAZA VILLA CARLOS GONZÁLEZ COMUNA DE MAULE - EJECUCION</t>
  </si>
  <si>
    <t>MEJORAMIENTO DE VEREDAS AVENIDA LAUTARO, ETAPA 2, LICANTÉN - EJECUCION</t>
  </si>
  <si>
    <t>MEJORAMIENTO ÁREA VERDE LOTEO SANTA TERESITA, EL PROGRESO, RETIRO
 - EJECUCION</t>
  </si>
  <si>
    <t>MEJORAMIENTO PLAZA SANTA ISABEL, CUMPEO COMUNA DE RIO CLARO - EJECUCION</t>
  </si>
  <si>
    <t>CONSTRUCCION AMPLIACIÓN CESFAM, COMUNA DE PELARCO - EJECUCION</t>
  </si>
  <si>
    <t>MEJORAMIENTO AREA VERDE VILLA CENTENARIO, CUMPEO, COMUNA DE RÍO CLARO   - EJECUCION</t>
  </si>
  <si>
    <t>MEJORAMIENTO PLAZA DE LLICO, COMUNA DE VICHUQUÉN - EJECUCION</t>
  </si>
  <si>
    <t>MEJORAMIENTO ESPACIO PUBLICO AV.QUECHEREGUAS NORTE, SECTOR MARIA AUXILIADORA, MOLINA - EJECUCION</t>
  </si>
  <si>
    <t>CONSTRUCCION PLAZA CARLOS CONDELL, VILLA PRAT COMUNA DE SAGRADA FAMILIA - EJECUCION</t>
  </si>
  <si>
    <t>CONSTRUCCION AREA VERDE SECTOR RURAL, COMUNA DE YERBAS BUENAS - EJECUCION</t>
  </si>
  <si>
    <t>CONSTRUCCION AREA VERDE SECTOR URBANO, COMUNA DE YERBAS BUENAS - EJECUCION</t>
  </si>
  <si>
    <t>MEJORAMIENTO PARQUE RECREATIVO VILLA LOS HUERTOS SUR, COMUNA DE CURICÓ - EJECUCION</t>
  </si>
  <si>
    <t>MEJORAMIENTO PARQUE RECREATIVO VILLA ARAUCANIA, COMUNA DE CURICO - EJECUCION</t>
  </si>
  <si>
    <t>CONSTRUCCION INFRAESTRUCTURA HABILITANTE MULTIPROPOSITO VILLA LOS QUEULES, PELLUHUE - EJECUCION</t>
  </si>
  <si>
    <t>CONSTRUCCION INFRAESTRUCTURA SOCIAL MULTIPROPÓSITO POBLACIÓN LOYOLA COMUNA DE CAUQUENES - EJECUCION</t>
  </si>
  <si>
    <t>CONSTRUCCION GRADERÍAS  Y CIERRE PERIMETRAL CLUB DEPORTIVO 5 DE ABRIL - EJECUCION</t>
  </si>
  <si>
    <t>CONSTRUCCION AREAS VERDES VILLA ISRAEL II, PARRAL - EJECUCION</t>
  </si>
  <si>
    <t>CONSTRUCCION MURO DE CONTENCIÓN Y SHOTCRETE UNIÓN Y PROGRESO CONSTT. - EJECUCION</t>
  </si>
  <si>
    <t>CONSTRUCCION MULTICANCHA TECHADA ESCUELA ORILLA COMUNA DE CUREPTO</t>
  </si>
  <si>
    <t>Municipalidades</t>
  </si>
  <si>
    <t>CONSERVACION DE VIAS URBANAS, COMUNA DE SAN JAVIER - EJECUCION</t>
  </si>
  <si>
    <t>CONSERVACION VIAS URBANAS, COMUNA DE PELARCO - EJECUCION</t>
  </si>
  <si>
    <t>CONSERVACION VIAS URBANAS, COMUNA DE PENCAHUE - EJECUCION</t>
  </si>
  <si>
    <t>CONSERVACION VÏAS URBANAS CUMPEO, COMUNA DE RÍO CLARO - EJECUCION</t>
  </si>
  <si>
    <t>CONSERVACION DE CALZADAS DIVERSOS SECTORES, COMUNA DE TALCA - EJECUCION</t>
  </si>
  <si>
    <t>CONSERVACION VÍAS URBANAS, COMUNA DE LINARES - EJECUCION</t>
  </si>
  <si>
    <t>CONSERVACION VÍAS URBANAS, COMUNA DE LICANTEN - EJECUCION</t>
  </si>
  <si>
    <t>CONSERVACION VIAS URBANAS COMUNA DE PARRAL - EJECUCION</t>
  </si>
  <si>
    <t>CONSERVACION VÍAS URBANAS, COMUNA DE CONSTITUCIÓN - EJECUCION</t>
  </si>
  <si>
    <t>CONSERVACION VÍAS URBANAS, SECTOR CENTRO, COMUNA DE CURICÓ  - EJECUCION</t>
  </si>
  <si>
    <t>30368625-0</t>
  </si>
  <si>
    <t>SERNATUR-Transferencia Bianual Identidad, GestiOn y Promotion Turistica de la Region del Maule (30368625-0)</t>
  </si>
  <si>
    <t>30479247-0</t>
  </si>
  <si>
    <t>CORFO-Apoyo a la inversion productiva para la reactivacion (30479247-0)</t>
  </si>
  <si>
    <t>30479249-0</t>
  </si>
  <si>
    <t>CORFO-Apoyo al emprendimiento - PRAE (30479249-0)</t>
  </si>
  <si>
    <t>30474258-0</t>
  </si>
  <si>
    <t>CORFO-Production limpia y cambio climatico (30474258-0)</t>
  </si>
  <si>
    <t>30477484-0</t>
  </si>
  <si>
    <t>Subsecretaria de Education-Mejoramiento de la education regional en el ambito del ingles (30477484-0)</t>
  </si>
  <si>
    <t>40001952-0</t>
  </si>
  <si>
    <t>Servicio de Salud del Maule - Capacitacion programa becas Maule l! (40001952-0)</t>
  </si>
  <si>
    <t>30481105-0</t>
  </si>
  <si>
    <t>Subsecretaria de Energia - Desarrollo alternativas locales con fines energeticos (30481105-0)</t>
  </si>
  <si>
    <t>FIC</t>
  </si>
  <si>
    <t>30481924-0</t>
  </si>
  <si>
    <t>CONICYT - Estrategia regional de innovation (30481924-0)</t>
  </si>
  <si>
    <t>30481999-0</t>
  </si>
  <si>
    <t>Universidad de Talca - Biofertilizante liquido enriquecido con bacterias (30481999-0)</t>
  </si>
  <si>
    <t>30481941-0</t>
  </si>
  <si>
    <t>Universidad de Talca - Implementation de un laboratorio de innovation social (30481941-0)</t>
  </si>
  <si>
    <t>40001090-0</t>
  </si>
  <si>
    <t>Universidad de Talca - Sistema integrado para uays en respuesta a incendios forestales (40001090-0)</t>
  </si>
  <si>
    <t>40001973-0</t>
  </si>
  <si>
    <t>CONAF-Manejo de mitigation de los efectos de la eutrificacion de la laguna torca (40001973-0)</t>
  </si>
  <si>
    <t>40009606-0</t>
  </si>
  <si>
    <t>SEREMI de Agricultura-Fornento productivo remolacha (40009606-0)</t>
  </si>
  <si>
    <t>40008483-0</t>
  </si>
  <si>
    <t>Comision Nacional de Riego - Mejoramiento de la infraestructura de riego (40008483-0)</t>
  </si>
  <si>
    <t>40009427-0</t>
  </si>
  <si>
    <t>CORFO- Apoyo a la reactivacion (40009427-0)</t>
  </si>
  <si>
    <t>40009428-0</t>
  </si>
  <si>
    <t>CORFO- Apoyo al emprendimiento (40009428-0)</t>
  </si>
  <si>
    <t>40009429-0</t>
  </si>
  <si>
    <t>CORFO - Apoyo a la inversion productiva para la reactivacion (40009429-0)</t>
  </si>
  <si>
    <t>40009180-0</t>
  </si>
  <si>
    <t>Bienes Nacionales - Regularization de titulo de dominio Chile propietario region del Maule 2019- 2021 (40009180-0)</t>
  </si>
  <si>
    <t>40005652-0</t>
  </si>
  <si>
    <t>Subsecretaria de Energia - Capacitacion en eficiencia energetica en el hogar (40005652-0)</t>
  </si>
  <si>
    <t>40010258-0</t>
  </si>
  <si>
    <t>PROCHILE - Internalization de productos y servicios exportables del Maule (40010258-0</t>
  </si>
  <si>
    <t>40008604-0</t>
  </si>
  <si>
    <t>Subsecretaria de Mineria - Fomento productivo minero (40008604-0)</t>
  </si>
  <si>
    <t>40010842-0</t>
  </si>
  <si>
    <t>INDAP- Inversion y production en rubros de zonas rezagadas (40010842-0)</t>
  </si>
  <si>
    <t>40010372-0</t>
  </si>
  <si>
    <t>SERCOTEC-Asesoria y acceso al financiamiento para empresas y emprendedores, zonas rezagadas Maule Sur (40010372-0)</t>
  </si>
  <si>
    <t>40018931-0</t>
  </si>
  <si>
    <t>Universidad de Talca-Reduction de emisiones atmosfericas de mipymes en zonas saturadas (40018931-0)</t>
  </si>
  <si>
    <t>40018932-0</t>
  </si>
  <si>
    <t>Universidad de Talca-Microdispositivos de alertamiento temprano en residuos quimicos (40018932-0)</t>
  </si>
  <si>
    <t>40019178-0</t>
  </si>
  <si>
    <t>Universidad de Talca-Alimento para aves para producciOn de huevos mas nutritivos (40019178-0)</t>
  </si>
  <si>
    <t>40022509-0</t>
  </si>
  <si>
    <t>SERCOTEC-Apoyo a las MIPES, re activate Maule (40022509-0)</t>
  </si>
  <si>
    <t>40022962-0</t>
  </si>
  <si>
    <t>SENCE-Fortalecimiento a la empleabilidad y competencias laborales (40022962-0)</t>
  </si>
  <si>
    <t>40015785-0</t>
  </si>
  <si>
    <t>SENCE-Apoyo a empleabilidad y competencias laborales en zonas rezagadas (40015785-0)</t>
  </si>
  <si>
    <t>40017168-0</t>
  </si>
  <si>
    <t>INDAP-Programa integral de riego en Ia pequeria agricultura de la Region (40017168-0)</t>
  </si>
  <si>
    <t>40010596-0</t>
  </si>
  <si>
    <t>FOSIS - Impulsando el crecimiento en las zonas rezagadas (40010596-0)</t>
  </si>
  <si>
    <t>40012785-0</t>
  </si>
  <si>
    <t>PROCHILE - Fortalecimiento de las capacidades exportadoras de empresas en zonas rezagadas (40012785-0)</t>
  </si>
  <si>
    <t>40015776-0</t>
  </si>
  <si>
    <t>CORFO - Apoyo a la inversion (40015776-0)</t>
  </si>
  <si>
    <t>40025455-0</t>
  </si>
  <si>
    <t>SERCOTEC - Apoyo reactivate turismo (40025455-0)</t>
  </si>
  <si>
    <t>Universidad de Talca - Centro de estudios para el envejecimiento activo (C2ea) (40027630)</t>
  </si>
  <si>
    <t>40027682-0</t>
  </si>
  <si>
    <t>Universidad de Talca - Herramienta multiplataforma para Ia prevencion en salud mental (40027682-0)</t>
  </si>
  <si>
    <t>40027631-0</t>
  </si>
  <si>
    <t>Universidad de Talca - Smart mesck, tecnologia para enfermedades prevalentes (40027631-0)</t>
  </si>
  <si>
    <t>40027577-0</t>
  </si>
  <si>
    <t>Universidad de Talca - Portafolio de servicios biotecnologicos para la (40027577-0)</t>
  </si>
  <si>
    <t>40027625-0</t>
  </si>
  <si>
    <t>Universidad de Talca - Polo tecnologico alimentario (40027625-0)</t>
  </si>
  <si>
    <t>40026981-0</t>
  </si>
  <si>
    <t>SERCOTEC -Javenes emprendedores del Maule 2021-2022 (40026981-0)</t>
  </si>
  <si>
    <t>40026632-0</t>
  </si>
  <si>
    <t>SERNAMEG - Centro de prevencion y atencian VCM comunas de Pencahe - Curepto (40026632-0)</t>
  </si>
  <si>
    <t>40028500-0</t>
  </si>
  <si>
    <t>SERNAMEG - Intervention focalizada VCM, comunas de Hualane, Licanten y Vichuquen (40028500-0)</t>
  </si>
  <si>
    <t>40030055-0</t>
  </si>
  <si>
    <t>CORFO - Fomento a la calidad - focal (40030055-0)</t>
  </si>
  <si>
    <t>40023793-0</t>
  </si>
  <si>
    <t>Subsecretaria de Medio Ambiente - Recambio de calefactores (40023793-0)</t>
  </si>
  <si>
    <t>40031045-0</t>
  </si>
  <si>
    <t>FOSIS - Oportunidades a personas afectadas por Ia pandemia en Ia Region (40031045-0)</t>
  </si>
  <si>
    <t>40031371-0</t>
  </si>
  <si>
    <t>SUBTEL - Fondo de desarroilo de las telecomunicaciones fibra optica Maule (40031371-0)</t>
  </si>
  <si>
    <t>40026511-0</t>
  </si>
  <si>
    <t>SERNAMEG - Fortalecimiento a los negocios liderados por mujeres jefas de hogar (40026511-0)</t>
  </si>
  <si>
    <t>40030489-0</t>
  </si>
  <si>
    <t>INDESPA - Fomento productivo en pesca y acuicultura Maule - (40030489-0)</t>
  </si>
  <si>
    <t>40027326-0</t>
  </si>
  <si>
    <t>SERCOTEC - Emprendimiento regional, Crece Maule (40027326-0)</t>
  </si>
  <si>
    <t>40017167-0</t>
  </si>
  <si>
    <t>INDAP - reconversion y/o diversificacion en la pequena agricultura (40017167-0)</t>
  </si>
  <si>
    <t>Provision FIC (Sin Distribuir)</t>
  </si>
  <si>
    <t>EJECUTADO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</si>
</sst>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2"/>
    </font>
    <font>
      <sz val="8"/>
      <name val="Times New Roman"/>
      <family val="1"/>
    </font>
    <font>
      <sz val="8"/>
      <name val="Arial"/>
      <family val="2"/>
    </font>
    <font>
      <sz val="9"/>
      <name val="Times New Roman"/>
      <family val="2"/>
    </font>
    <font>
      <sz val="8"/>
      <name val="Times New Roman"/>
      <family val="2"/>
    </font>
    <font>
      <b/>
      <sz val="8"/>
      <name val="Times New Roman"/>
      <family val="1"/>
    </font>
    <font>
      <sz val="10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49" fontId="2" fillId="0" borderId="0" xfId="0" applyNumberFormat="1" applyFont="1" applyFill="1"/>
    <xf numFmtId="0" fontId="2" fillId="0" borderId="0" xfId="0" applyFont="1" applyFill="1"/>
    <xf numFmtId="41" fontId="0" fillId="0" borderId="0" xfId="1" applyFont="1" applyFill="1"/>
    <xf numFmtId="41" fontId="4" fillId="0" borderId="0" xfId="1" applyFont="1" applyFill="1"/>
    <xf numFmtId="0" fontId="5" fillId="0" borderId="0" xfId="0" applyFont="1" applyFill="1"/>
    <xf numFmtId="49" fontId="5" fillId="0" borderId="0" xfId="0" applyNumberFormat="1" applyFont="1" applyFill="1"/>
    <xf numFmtId="0" fontId="6" fillId="0" borderId="0" xfId="0" applyFont="1" applyFill="1"/>
    <xf numFmtId="49" fontId="5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41" fontId="7" fillId="0" borderId="1" xfId="1" applyFont="1" applyFill="1" applyBorder="1"/>
    <xf numFmtId="41" fontId="3" fillId="0" borderId="1" xfId="1" applyFont="1" applyFill="1" applyBorder="1"/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0" xfId="0" applyNumberFormat="1" applyFont="1" applyFill="1"/>
    <xf numFmtId="1" fontId="6" fillId="0" borderId="0" xfId="0" applyNumberFormat="1" applyFont="1" applyFill="1"/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49" fontId="8" fillId="0" borderId="0" xfId="0" applyNumberFormat="1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49" fontId="0" fillId="0" borderId="1" xfId="0" applyNumberFormat="1" applyFont="1" applyFill="1" applyBorder="1"/>
    <xf numFmtId="41" fontId="3" fillId="0" borderId="0" xfId="1" applyFont="1" applyFill="1"/>
    <xf numFmtId="41" fontId="3" fillId="0" borderId="0" xfId="1" applyFont="1" applyFill="1" applyAlignment="1">
      <alignment wrapText="1"/>
    </xf>
    <xf numFmtId="41" fontId="3" fillId="0" borderId="1" xfId="1" applyFont="1" applyFill="1" applyBorder="1" applyAlignment="1">
      <alignment horizontal="center" wrapText="1"/>
    </xf>
    <xf numFmtId="41" fontId="3" fillId="0" borderId="1" xfId="1" applyFont="1" applyFill="1" applyBorder="1" applyAlignment="1">
      <alignment horizontal="left"/>
    </xf>
    <xf numFmtId="41" fontId="3" fillId="0" borderId="0" xfId="1" applyFont="1" applyFill="1" applyAlignment="1">
      <alignment horizontal="center" wrapText="1"/>
    </xf>
    <xf numFmtId="49" fontId="5" fillId="0" borderId="2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41" fontId="3" fillId="0" borderId="3" xfId="1" applyFont="1" applyFill="1" applyBorder="1" applyAlignment="1">
      <alignment horizontal="center" wrapText="1"/>
    </xf>
    <xf numFmtId="41" fontId="3" fillId="0" borderId="3" xfId="1" applyFont="1" applyFill="1" applyBorder="1"/>
    <xf numFmtId="41" fontId="3" fillId="0" borderId="4" xfId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left"/>
    </xf>
    <xf numFmtId="41" fontId="3" fillId="0" borderId="6" xfId="1" applyFont="1" applyFill="1" applyBorder="1" applyAlignment="1">
      <alignment horizontal="center" wrapText="1"/>
    </xf>
    <xf numFmtId="41" fontId="3" fillId="0" borderId="6" xfId="1" applyFont="1" applyFill="1" applyBorder="1"/>
    <xf numFmtId="1" fontId="6" fillId="0" borderId="5" xfId="0" applyNumberFormat="1" applyFont="1" applyFill="1" applyBorder="1"/>
    <xf numFmtId="1" fontId="6" fillId="0" borderId="7" xfId="0" applyNumberFormat="1" applyFont="1" applyFill="1" applyBorder="1"/>
    <xf numFmtId="49" fontId="6" fillId="0" borderId="8" xfId="0" applyNumberFormat="1" applyFont="1" applyFill="1" applyBorder="1"/>
    <xf numFmtId="0" fontId="6" fillId="0" borderId="8" xfId="0" applyFont="1" applyFill="1" applyBorder="1" applyAlignment="1">
      <alignment wrapText="1"/>
    </xf>
    <xf numFmtId="41" fontId="3" fillId="0" borderId="8" xfId="1" applyFont="1" applyFill="1" applyBorder="1"/>
    <xf numFmtId="41" fontId="3" fillId="0" borderId="9" xfId="1" applyFont="1" applyFill="1" applyBorder="1"/>
    <xf numFmtId="0" fontId="6" fillId="0" borderId="11" xfId="0" applyFont="1" applyFill="1" applyBorder="1" applyAlignment="1">
      <alignment wrapText="1"/>
    </xf>
    <xf numFmtId="41" fontId="3" fillId="0" borderId="11" xfId="1" applyFont="1" applyFill="1" applyBorder="1"/>
    <xf numFmtId="41" fontId="3" fillId="0" borderId="12" xfId="1" applyFont="1" applyFill="1" applyBorder="1"/>
    <xf numFmtId="49" fontId="5" fillId="0" borderId="7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41" fontId="3" fillId="0" borderId="8" xfId="1" applyFont="1" applyFill="1" applyBorder="1" applyAlignment="1">
      <alignment horizontal="center" wrapText="1"/>
    </xf>
    <xf numFmtId="41" fontId="3" fillId="0" borderId="9" xfId="1" applyFont="1" applyFill="1" applyBorder="1" applyAlignment="1">
      <alignment horizontal="center" wrapText="1"/>
    </xf>
    <xf numFmtId="1" fontId="6" fillId="0" borderId="10" xfId="0" applyNumberFormat="1" applyFont="1" applyFill="1" applyBorder="1"/>
    <xf numFmtId="49" fontId="0" fillId="0" borderId="11" xfId="0" applyNumberFormat="1" applyFont="1" applyFill="1" applyBorder="1"/>
    <xf numFmtId="0" fontId="6" fillId="0" borderId="13" xfId="0" applyFont="1" applyFill="1" applyBorder="1"/>
    <xf numFmtId="49" fontId="6" fillId="0" borderId="14" xfId="0" applyNumberFormat="1" applyFont="1" applyFill="1" applyBorder="1"/>
    <xf numFmtId="0" fontId="6" fillId="0" borderId="14" xfId="0" applyFont="1" applyFill="1" applyBorder="1" applyAlignment="1">
      <alignment wrapText="1"/>
    </xf>
    <xf numFmtId="41" fontId="3" fillId="0" borderId="14" xfId="1" applyFont="1" applyFill="1" applyBorder="1" applyAlignment="1">
      <alignment horizontal="left"/>
    </xf>
    <xf numFmtId="41" fontId="3" fillId="0" borderId="14" xfId="1" applyFont="1" applyFill="1" applyBorder="1"/>
    <xf numFmtId="41" fontId="3" fillId="0" borderId="15" xfId="1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A063-5805-4380-A21A-38F2A62558D3}">
  <dimension ref="A3:R737"/>
  <sheetViews>
    <sheetView tabSelected="1" topLeftCell="A9" zoomScale="120" zoomScaleNormal="120" workbookViewId="0">
      <pane xSplit="5" ySplit="4" topLeftCell="F253" activePane="bottomRight" state="frozen"/>
      <selection activeCell="A9" sqref="A9"/>
      <selection pane="topRight" activeCell="F9" sqref="F9"/>
      <selection pane="bottomLeft" activeCell="A13" sqref="A13"/>
      <selection pane="bottomRight" activeCell="D16" sqref="D16"/>
    </sheetView>
  </sheetViews>
  <sheetFormatPr baseColWidth="10" defaultColWidth="9.140625" defaultRowHeight="12.75" x14ac:dyDescent="0.2"/>
  <cols>
    <col min="1" max="1" width="5.28515625" style="24" customWidth="1"/>
    <col min="2" max="3" width="4.42578125" style="22" customWidth="1"/>
    <col min="4" max="4" width="7.7109375" style="22" customWidth="1"/>
    <col min="5" max="5" width="87" style="23" customWidth="1"/>
    <col min="6" max="6" width="6.7109375" style="26" bestFit="1" customWidth="1"/>
    <col min="7" max="8" width="14.140625" style="26" bestFit="1" customWidth="1"/>
    <col min="9" max="9" width="15.7109375" style="26" hidden="1" customWidth="1"/>
    <col min="10" max="10" width="13" style="26" hidden="1" customWidth="1"/>
    <col min="11" max="16" width="0" style="26" hidden="1" customWidth="1"/>
    <col min="17" max="17" width="12.7109375" style="26" customWidth="1"/>
    <col min="18" max="16384" width="9.140625" style="24"/>
  </cols>
  <sheetData>
    <row r="3" spans="1:17" ht="15.75" x14ac:dyDescent="0.25">
      <c r="A3" s="2"/>
    </row>
    <row r="4" spans="1:17" ht="15.75" x14ac:dyDescent="0.25">
      <c r="A4" s="2"/>
    </row>
    <row r="5" spans="1:17" x14ac:dyDescent="0.2">
      <c r="A5" s="5"/>
    </row>
    <row r="7" spans="1:17" ht="15.75" x14ac:dyDescent="0.25">
      <c r="A7" s="2"/>
      <c r="B7" s="22" t="s">
        <v>0</v>
      </c>
    </row>
    <row r="8" spans="1:17" x14ac:dyDescent="0.2">
      <c r="B8" s="6" t="s">
        <v>1</v>
      </c>
    </row>
    <row r="9" spans="1:17" ht="16.5" thickBot="1" x14ac:dyDescent="0.3">
      <c r="A9" s="7"/>
      <c r="B9" s="1"/>
      <c r="C9" s="6"/>
      <c r="D9" s="6"/>
      <c r="F9" s="30"/>
      <c r="G9" s="30"/>
      <c r="H9" s="27"/>
      <c r="Q9" s="30"/>
    </row>
    <row r="10" spans="1:17" x14ac:dyDescent="0.2">
      <c r="A10" s="31" t="s">
        <v>5</v>
      </c>
      <c r="B10" s="32"/>
      <c r="C10" s="32"/>
      <c r="D10" s="32"/>
      <c r="E10" s="32"/>
      <c r="F10" s="33" t="s">
        <v>2</v>
      </c>
      <c r="G10" s="33" t="s">
        <v>3</v>
      </c>
      <c r="H10" s="33" t="s">
        <v>4</v>
      </c>
      <c r="I10" s="34"/>
      <c r="J10" s="34"/>
      <c r="K10" s="34"/>
      <c r="L10" s="34"/>
      <c r="M10" s="34"/>
      <c r="N10" s="34"/>
      <c r="O10" s="34"/>
      <c r="P10" s="34"/>
      <c r="Q10" s="35" t="s">
        <v>553</v>
      </c>
    </row>
    <row r="11" spans="1:17" x14ac:dyDescent="0.2">
      <c r="A11" s="36"/>
      <c r="B11" s="8"/>
      <c r="C11" s="8"/>
      <c r="D11" s="8"/>
      <c r="E11" s="8"/>
      <c r="F11" s="28"/>
      <c r="G11" s="28"/>
      <c r="H11" s="28"/>
      <c r="I11" s="13"/>
      <c r="J11" s="13"/>
      <c r="K11" s="13"/>
      <c r="L11" s="13"/>
      <c r="M11" s="13"/>
      <c r="N11" s="13"/>
      <c r="O11" s="13"/>
      <c r="P11" s="13"/>
      <c r="Q11" s="37"/>
    </row>
    <row r="12" spans="1:17" ht="13.5" thickBot="1" x14ac:dyDescent="0.25">
      <c r="A12" s="48" t="s">
        <v>6</v>
      </c>
      <c r="B12" s="49"/>
      <c r="C12" s="49"/>
      <c r="D12" s="49"/>
      <c r="E12" s="49"/>
      <c r="F12" s="50"/>
      <c r="G12" s="50"/>
      <c r="H12" s="50"/>
      <c r="I12" s="43"/>
      <c r="J12" s="43"/>
      <c r="K12" s="43"/>
      <c r="L12" s="43"/>
      <c r="M12" s="43"/>
      <c r="N12" s="43"/>
      <c r="O12" s="43"/>
      <c r="P12" s="43"/>
      <c r="Q12" s="51"/>
    </row>
    <row r="13" spans="1:17" ht="13.5" thickBot="1" x14ac:dyDescent="0.25">
      <c r="A13" s="54" t="s">
        <v>7</v>
      </c>
      <c r="B13" s="55" t="s">
        <v>8</v>
      </c>
      <c r="C13" s="55" t="s">
        <v>9</v>
      </c>
      <c r="D13" s="56" t="s">
        <v>10</v>
      </c>
      <c r="E13" s="56" t="s">
        <v>11</v>
      </c>
      <c r="F13" s="57"/>
      <c r="G13" s="57">
        <f>G14+G18+G42+G141+G143+G332+G334</f>
        <v>2800364821</v>
      </c>
      <c r="H13" s="57">
        <f>H14+H18+H42+H141+H143+H332+H334</f>
        <v>4362865993</v>
      </c>
      <c r="I13" s="58"/>
      <c r="J13" s="58"/>
      <c r="K13" s="58"/>
      <c r="L13" s="58"/>
      <c r="M13" s="58"/>
      <c r="N13" s="58"/>
      <c r="O13" s="58"/>
      <c r="P13" s="58"/>
      <c r="Q13" s="59">
        <f>SUM(F13:P13)+Q551</f>
        <v>7163230814</v>
      </c>
    </row>
    <row r="14" spans="1:17" x14ac:dyDescent="0.2">
      <c r="A14" s="52">
        <v>22</v>
      </c>
      <c r="B14" s="53"/>
      <c r="C14" s="53"/>
      <c r="D14" s="45"/>
      <c r="E14" s="45" t="s">
        <v>12</v>
      </c>
      <c r="F14" s="46">
        <f>F15</f>
        <v>0</v>
      </c>
      <c r="G14" s="46">
        <f>G15</f>
        <v>1600000</v>
      </c>
      <c r="H14" s="46">
        <f>H15</f>
        <v>1600000</v>
      </c>
      <c r="I14" s="46"/>
      <c r="J14" s="46"/>
      <c r="K14" s="46"/>
      <c r="L14" s="46"/>
      <c r="M14" s="46"/>
      <c r="N14" s="46"/>
      <c r="O14" s="46"/>
      <c r="P14" s="46"/>
      <c r="Q14" s="47">
        <f>SUM(F14:P14)</f>
        <v>3200000</v>
      </c>
    </row>
    <row r="15" spans="1:17" x14ac:dyDescent="0.2">
      <c r="A15" s="39">
        <v>22</v>
      </c>
      <c r="B15" s="25" t="s">
        <v>13</v>
      </c>
      <c r="C15" s="25"/>
      <c r="D15" s="10"/>
      <c r="E15" s="10" t="s">
        <v>14</v>
      </c>
      <c r="F15" s="13">
        <f>F16</f>
        <v>0</v>
      </c>
      <c r="G15" s="13">
        <f>G16</f>
        <v>1600000</v>
      </c>
      <c r="H15" s="13">
        <f>H16</f>
        <v>1600000</v>
      </c>
      <c r="I15" s="13"/>
      <c r="J15" s="13"/>
      <c r="K15" s="13"/>
      <c r="L15" s="13"/>
      <c r="M15" s="13"/>
      <c r="N15" s="13"/>
      <c r="O15" s="13"/>
      <c r="P15" s="13"/>
      <c r="Q15" s="38">
        <f>SUM(F15:P15)</f>
        <v>3200000</v>
      </c>
    </row>
    <row r="16" spans="1:17" x14ac:dyDescent="0.2">
      <c r="A16" s="39">
        <v>22</v>
      </c>
      <c r="B16" s="25" t="s">
        <v>13</v>
      </c>
      <c r="C16" s="25" t="s">
        <v>15</v>
      </c>
      <c r="D16" s="10"/>
      <c r="E16" s="10" t="s">
        <v>16</v>
      </c>
      <c r="F16" s="13"/>
      <c r="G16" s="13">
        <v>1600000</v>
      </c>
      <c r="H16" s="13">
        <v>1600000</v>
      </c>
      <c r="I16" s="13"/>
      <c r="J16" s="13"/>
      <c r="K16" s="13"/>
      <c r="L16" s="13"/>
      <c r="M16" s="13"/>
      <c r="N16" s="13"/>
      <c r="O16" s="13"/>
      <c r="P16" s="13"/>
      <c r="Q16" s="38">
        <f>SUM(F16:P16)</f>
        <v>3200000</v>
      </c>
    </row>
    <row r="17" spans="1:17" x14ac:dyDescent="0.2">
      <c r="A17" s="39">
        <v>22</v>
      </c>
      <c r="B17" s="25" t="s">
        <v>13</v>
      </c>
      <c r="C17" s="25" t="s">
        <v>15</v>
      </c>
      <c r="D17" s="10">
        <v>40022922</v>
      </c>
      <c r="E17" s="10" t="s">
        <v>17</v>
      </c>
      <c r="F17" s="13"/>
      <c r="G17" s="13">
        <v>1600000</v>
      </c>
      <c r="H17" s="13">
        <v>1600000</v>
      </c>
      <c r="I17" s="13"/>
      <c r="J17" s="13"/>
      <c r="K17" s="13"/>
      <c r="L17" s="13"/>
      <c r="M17" s="13"/>
      <c r="N17" s="13"/>
      <c r="O17" s="13"/>
      <c r="P17" s="13"/>
      <c r="Q17" s="38">
        <f>SUM(F17:P17)</f>
        <v>3200000</v>
      </c>
    </row>
    <row r="18" spans="1:17" x14ac:dyDescent="0.2">
      <c r="A18" s="39">
        <v>24</v>
      </c>
      <c r="B18" s="25"/>
      <c r="C18" s="25"/>
      <c r="D18" s="10"/>
      <c r="E18" s="10" t="s">
        <v>18</v>
      </c>
      <c r="F18" s="13">
        <f>F19+F31</f>
        <v>0</v>
      </c>
      <c r="G18" s="13">
        <f>G19+G31</f>
        <v>0</v>
      </c>
      <c r="H18" s="13">
        <f>H19+H31</f>
        <v>545765801</v>
      </c>
      <c r="I18" s="13"/>
      <c r="J18" s="13"/>
      <c r="K18" s="13"/>
      <c r="L18" s="13"/>
      <c r="M18" s="13"/>
      <c r="N18" s="13"/>
      <c r="O18" s="13"/>
      <c r="P18" s="13"/>
      <c r="Q18" s="38">
        <f>SUM(F18:P18)</f>
        <v>545765801</v>
      </c>
    </row>
    <row r="19" spans="1:17" x14ac:dyDescent="0.2">
      <c r="A19" s="39">
        <v>24</v>
      </c>
      <c r="B19" s="9" t="s">
        <v>19</v>
      </c>
      <c r="C19" s="25"/>
      <c r="D19" s="10"/>
      <c r="E19" s="10" t="s">
        <v>20</v>
      </c>
      <c r="F19" s="13">
        <f>F20+F21</f>
        <v>0</v>
      </c>
      <c r="G19" s="13">
        <f>G20+G21</f>
        <v>0</v>
      </c>
      <c r="H19" s="13">
        <f>H20+H21</f>
        <v>545765801</v>
      </c>
      <c r="I19" s="13"/>
      <c r="J19" s="13"/>
      <c r="K19" s="13"/>
      <c r="L19" s="13"/>
      <c r="M19" s="13"/>
      <c r="N19" s="13"/>
      <c r="O19" s="13"/>
      <c r="P19" s="13"/>
      <c r="Q19" s="38">
        <f>SUM(F19:P19)</f>
        <v>545765801</v>
      </c>
    </row>
    <row r="20" spans="1:17" x14ac:dyDescent="0.2">
      <c r="A20" s="39">
        <v>24</v>
      </c>
      <c r="B20" s="9" t="s">
        <v>19</v>
      </c>
      <c r="C20" s="9" t="s">
        <v>21</v>
      </c>
      <c r="D20" s="11"/>
      <c r="E20" s="11" t="s">
        <v>22</v>
      </c>
      <c r="F20" s="13"/>
      <c r="G20" s="13"/>
      <c r="H20" s="13">
        <v>538805801</v>
      </c>
      <c r="I20" s="13"/>
      <c r="J20" s="13"/>
      <c r="K20" s="13"/>
      <c r="L20" s="13"/>
      <c r="M20" s="13"/>
      <c r="N20" s="13"/>
      <c r="O20" s="13"/>
      <c r="P20" s="13"/>
      <c r="Q20" s="38">
        <f>SUM(F20:P20)</f>
        <v>538805801</v>
      </c>
    </row>
    <row r="21" spans="1:17" x14ac:dyDescent="0.2">
      <c r="A21" s="39">
        <v>24</v>
      </c>
      <c r="B21" s="9" t="s">
        <v>19</v>
      </c>
      <c r="C21" s="9">
        <v>100</v>
      </c>
      <c r="D21" s="10"/>
      <c r="E21" s="10" t="s">
        <v>23</v>
      </c>
      <c r="F21" s="13">
        <f>SUM(F22:F30)</f>
        <v>0</v>
      </c>
      <c r="G21" s="13">
        <f>SUM(G22:G30)</f>
        <v>0</v>
      </c>
      <c r="H21" s="13">
        <v>6960000</v>
      </c>
      <c r="I21" s="13"/>
      <c r="J21" s="13"/>
      <c r="K21" s="13"/>
      <c r="L21" s="13"/>
      <c r="M21" s="13"/>
      <c r="N21" s="13"/>
      <c r="O21" s="13"/>
      <c r="P21" s="13"/>
      <c r="Q21" s="38">
        <f>SUM(F21:P21)</f>
        <v>6960000</v>
      </c>
    </row>
    <row r="22" spans="1:17" x14ac:dyDescent="0.2">
      <c r="A22" s="39">
        <v>24</v>
      </c>
      <c r="B22" s="9" t="s">
        <v>19</v>
      </c>
      <c r="C22" s="9">
        <v>100</v>
      </c>
      <c r="D22" s="10"/>
      <c r="E22" s="10" t="s">
        <v>24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38">
        <f>SUM(F22:P22)</f>
        <v>0</v>
      </c>
    </row>
    <row r="23" spans="1:17" x14ac:dyDescent="0.2">
      <c r="A23" s="39">
        <v>24</v>
      </c>
      <c r="B23" s="9" t="s">
        <v>19</v>
      </c>
      <c r="C23" s="9">
        <v>100</v>
      </c>
      <c r="D23" s="10"/>
      <c r="E23" s="10" t="s">
        <v>25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38">
        <f>SUM(F23:P23)</f>
        <v>0</v>
      </c>
    </row>
    <row r="24" spans="1:17" x14ac:dyDescent="0.2">
      <c r="A24" s="39">
        <v>24</v>
      </c>
      <c r="B24" s="9" t="s">
        <v>19</v>
      </c>
      <c r="C24" s="9">
        <v>100</v>
      </c>
      <c r="D24" s="10"/>
      <c r="E24" s="10" t="s">
        <v>26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38">
        <f>SUM(F24:P24)</f>
        <v>0</v>
      </c>
    </row>
    <row r="25" spans="1:17" x14ac:dyDescent="0.2">
      <c r="A25" s="39">
        <v>24</v>
      </c>
      <c r="B25" s="9" t="s">
        <v>19</v>
      </c>
      <c r="C25" s="9">
        <v>100</v>
      </c>
      <c r="D25" s="10"/>
      <c r="E25" s="10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38">
        <f>SUM(F25:P25)</f>
        <v>0</v>
      </c>
    </row>
    <row r="26" spans="1:17" x14ac:dyDescent="0.2">
      <c r="A26" s="39">
        <v>24</v>
      </c>
      <c r="B26" s="9" t="s">
        <v>19</v>
      </c>
      <c r="C26" s="9">
        <v>100</v>
      </c>
      <c r="D26" s="10"/>
      <c r="E26" s="10" t="s">
        <v>28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38">
        <f>SUM(F26:P26)</f>
        <v>0</v>
      </c>
    </row>
    <row r="27" spans="1:17" x14ac:dyDescent="0.2">
      <c r="A27" s="39">
        <v>24</v>
      </c>
      <c r="B27" s="9" t="s">
        <v>19</v>
      </c>
      <c r="C27" s="9">
        <v>100</v>
      </c>
      <c r="D27" s="10"/>
      <c r="E27" s="10" t="s">
        <v>29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38">
        <f>SUM(F27:P27)</f>
        <v>0</v>
      </c>
    </row>
    <row r="28" spans="1:17" x14ac:dyDescent="0.2">
      <c r="A28" s="39">
        <v>24</v>
      </c>
      <c r="B28" s="9" t="s">
        <v>19</v>
      </c>
      <c r="C28" s="9">
        <v>100</v>
      </c>
      <c r="D28" s="10"/>
      <c r="E28" s="10" t="s">
        <v>30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38">
        <f>SUM(F28:P28)</f>
        <v>0</v>
      </c>
    </row>
    <row r="29" spans="1:17" x14ac:dyDescent="0.2">
      <c r="A29" s="39">
        <v>24</v>
      </c>
      <c r="B29" s="9" t="s">
        <v>19</v>
      </c>
      <c r="C29" s="9">
        <v>100</v>
      </c>
      <c r="D29" s="10"/>
      <c r="E29" s="10" t="s">
        <v>31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38">
        <f>SUM(F29:P29)</f>
        <v>0</v>
      </c>
    </row>
    <row r="30" spans="1:17" x14ac:dyDescent="0.2">
      <c r="A30" s="39">
        <v>24</v>
      </c>
      <c r="B30" s="9" t="s">
        <v>19</v>
      </c>
      <c r="C30" s="9">
        <v>100</v>
      </c>
      <c r="D30" s="10"/>
      <c r="E30" s="10" t="s">
        <v>32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38">
        <f>SUM(F30:P30)</f>
        <v>0</v>
      </c>
    </row>
    <row r="31" spans="1:17" x14ac:dyDescent="0.2">
      <c r="A31" s="39">
        <v>24</v>
      </c>
      <c r="B31" s="9" t="s">
        <v>33</v>
      </c>
      <c r="C31" s="9">
        <v>100</v>
      </c>
      <c r="D31" s="10"/>
      <c r="E31" s="10" t="s">
        <v>34</v>
      </c>
      <c r="F31" s="13">
        <f>+F32+F33+F40+F41</f>
        <v>0</v>
      </c>
      <c r="G31" s="13">
        <f>+G32+G33+G40+G41</f>
        <v>0</v>
      </c>
      <c r="H31" s="13">
        <f>+H32+H33+H40+H41</f>
        <v>0</v>
      </c>
      <c r="I31" s="13"/>
      <c r="J31" s="13"/>
      <c r="K31" s="13"/>
      <c r="L31" s="13"/>
      <c r="M31" s="13"/>
      <c r="N31" s="13"/>
      <c r="O31" s="13"/>
      <c r="P31" s="13"/>
      <c r="Q31" s="38">
        <f>SUM(F31:P31)</f>
        <v>0</v>
      </c>
    </row>
    <row r="32" spans="1:17" x14ac:dyDescent="0.2">
      <c r="A32" s="39">
        <v>24</v>
      </c>
      <c r="B32" s="9" t="s">
        <v>33</v>
      </c>
      <c r="C32" s="9" t="s">
        <v>35</v>
      </c>
      <c r="D32" s="10"/>
      <c r="E32" s="10" t="s">
        <v>36</v>
      </c>
      <c r="F32" s="12"/>
      <c r="G32" s="12"/>
      <c r="H32" s="12"/>
      <c r="I32" s="13"/>
      <c r="J32" s="13"/>
      <c r="K32" s="13"/>
      <c r="L32" s="13"/>
      <c r="M32" s="13"/>
      <c r="N32" s="13"/>
      <c r="O32" s="13"/>
      <c r="P32" s="13"/>
      <c r="Q32" s="38">
        <f>SUM(F32:P32)</f>
        <v>0</v>
      </c>
    </row>
    <row r="33" spans="1:17" x14ac:dyDescent="0.2">
      <c r="A33" s="39">
        <v>24</v>
      </c>
      <c r="B33" s="9" t="s">
        <v>33</v>
      </c>
      <c r="C33" s="9" t="s">
        <v>37</v>
      </c>
      <c r="D33" s="10"/>
      <c r="E33" s="10" t="s">
        <v>23</v>
      </c>
      <c r="F33" s="12">
        <f>SUM(F34:F39)</f>
        <v>0</v>
      </c>
      <c r="G33" s="12">
        <f>SUM(G34:G39)</f>
        <v>0</v>
      </c>
      <c r="H33" s="12">
        <f>SUM(H34:H39)</f>
        <v>0</v>
      </c>
      <c r="I33" s="13"/>
      <c r="J33" s="13"/>
      <c r="K33" s="13"/>
      <c r="L33" s="13"/>
      <c r="M33" s="13"/>
      <c r="N33" s="13"/>
      <c r="O33" s="13"/>
      <c r="P33" s="13"/>
      <c r="Q33" s="38">
        <f>SUM(F33:P33)</f>
        <v>0</v>
      </c>
    </row>
    <row r="34" spans="1:17" x14ac:dyDescent="0.2">
      <c r="A34" s="39">
        <v>24</v>
      </c>
      <c r="B34" s="9" t="s">
        <v>33</v>
      </c>
      <c r="C34" s="9" t="s">
        <v>37</v>
      </c>
      <c r="D34" s="10"/>
      <c r="E34" s="10" t="s">
        <v>38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38">
        <f>SUM(F34:P34)</f>
        <v>0</v>
      </c>
    </row>
    <row r="35" spans="1:17" x14ac:dyDescent="0.2">
      <c r="A35" s="39">
        <v>24</v>
      </c>
      <c r="B35" s="9" t="s">
        <v>33</v>
      </c>
      <c r="C35" s="9" t="s">
        <v>37</v>
      </c>
      <c r="D35" s="10"/>
      <c r="E35" s="10" t="s">
        <v>39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38">
        <f>SUM(F35:P35)</f>
        <v>0</v>
      </c>
    </row>
    <row r="36" spans="1:17" x14ac:dyDescent="0.2">
      <c r="A36" s="39">
        <v>24</v>
      </c>
      <c r="B36" s="9" t="s">
        <v>33</v>
      </c>
      <c r="C36" s="9" t="s">
        <v>37</v>
      </c>
      <c r="D36" s="10"/>
      <c r="E36" s="10" t="s">
        <v>40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38">
        <f>SUM(F36:P36)</f>
        <v>0</v>
      </c>
    </row>
    <row r="37" spans="1:17" x14ac:dyDescent="0.2">
      <c r="A37" s="39">
        <v>24</v>
      </c>
      <c r="B37" s="9" t="s">
        <v>33</v>
      </c>
      <c r="C37" s="9" t="s">
        <v>37</v>
      </c>
      <c r="D37" s="10"/>
      <c r="E37" s="10" t="s">
        <v>41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38">
        <f>SUM(F37:P37)</f>
        <v>0</v>
      </c>
    </row>
    <row r="38" spans="1:17" x14ac:dyDescent="0.2">
      <c r="A38" s="39">
        <v>24</v>
      </c>
      <c r="B38" s="9" t="s">
        <v>33</v>
      </c>
      <c r="C38" s="9" t="s">
        <v>37</v>
      </c>
      <c r="D38" s="10"/>
      <c r="E38" s="10" t="s">
        <v>42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38">
        <f>SUM(F38:P38)</f>
        <v>0</v>
      </c>
    </row>
    <row r="39" spans="1:17" x14ac:dyDescent="0.2">
      <c r="A39" s="39">
        <v>24</v>
      </c>
      <c r="B39" s="9" t="s">
        <v>33</v>
      </c>
      <c r="C39" s="9" t="s">
        <v>37</v>
      </c>
      <c r="D39" s="10"/>
      <c r="E39" s="10" t="s">
        <v>43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38">
        <f>SUM(F39:P39)</f>
        <v>0</v>
      </c>
    </row>
    <row r="40" spans="1:17" x14ac:dyDescent="0.2">
      <c r="A40" s="39">
        <v>24</v>
      </c>
      <c r="B40" s="9" t="s">
        <v>33</v>
      </c>
      <c r="C40" s="9" t="s">
        <v>44</v>
      </c>
      <c r="D40" s="10"/>
      <c r="E40" s="10" t="s">
        <v>45</v>
      </c>
      <c r="F40" s="12"/>
      <c r="G40" s="12"/>
      <c r="H40" s="12"/>
      <c r="I40" s="13"/>
      <c r="J40" s="13"/>
      <c r="K40" s="13"/>
      <c r="L40" s="13"/>
      <c r="M40" s="13"/>
      <c r="N40" s="13"/>
      <c r="O40" s="13"/>
      <c r="P40" s="13"/>
      <c r="Q40" s="38">
        <f>SUM(F40:P40)</f>
        <v>0</v>
      </c>
    </row>
    <row r="41" spans="1:17" x14ac:dyDescent="0.2">
      <c r="A41" s="39">
        <v>24</v>
      </c>
      <c r="B41" s="9" t="s">
        <v>33</v>
      </c>
      <c r="C41" s="9" t="s">
        <v>46</v>
      </c>
      <c r="D41" s="10"/>
      <c r="E41" s="10" t="s">
        <v>47</v>
      </c>
      <c r="F41" s="12"/>
      <c r="G41" s="12"/>
      <c r="H41" s="12"/>
      <c r="I41" s="13"/>
      <c r="J41" s="13"/>
      <c r="K41" s="13"/>
      <c r="L41" s="13"/>
      <c r="M41" s="13"/>
      <c r="N41" s="13"/>
      <c r="O41" s="13"/>
      <c r="P41" s="13"/>
      <c r="Q41" s="38">
        <f>SUM(F41:P41)</f>
        <v>0</v>
      </c>
    </row>
    <row r="42" spans="1:17" x14ac:dyDescent="0.2">
      <c r="A42" s="39">
        <v>29</v>
      </c>
      <c r="B42" s="9"/>
      <c r="C42" s="25"/>
      <c r="D42" s="10"/>
      <c r="E42" s="10" t="s">
        <v>48</v>
      </c>
      <c r="F42" s="13">
        <f>+F43+F82+F106+F139+F140</f>
        <v>0</v>
      </c>
      <c r="G42" s="13">
        <f>+G43+G82+G106+G139+G140</f>
        <v>845926581</v>
      </c>
      <c r="H42" s="13">
        <f>+H43+H82+H106+H139+H140</f>
        <v>334835481</v>
      </c>
      <c r="I42" s="13"/>
      <c r="J42" s="13"/>
      <c r="K42" s="13"/>
      <c r="L42" s="13"/>
      <c r="M42" s="13"/>
      <c r="N42" s="13"/>
      <c r="O42" s="13"/>
      <c r="P42" s="13"/>
      <c r="Q42" s="38">
        <f>SUM(F42:P42)</f>
        <v>1180762062</v>
      </c>
    </row>
    <row r="43" spans="1:17" x14ac:dyDescent="0.2">
      <c r="A43" s="39">
        <v>29</v>
      </c>
      <c r="B43" s="9" t="s">
        <v>33</v>
      </c>
      <c r="C43" s="25"/>
      <c r="D43" s="10"/>
      <c r="E43" s="10" t="s">
        <v>49</v>
      </c>
      <c r="F43" s="13"/>
      <c r="G43" s="13">
        <v>552708382</v>
      </c>
      <c r="H43" s="13">
        <v>119945281</v>
      </c>
      <c r="I43" s="13"/>
      <c r="J43" s="13"/>
      <c r="K43" s="13"/>
      <c r="L43" s="13"/>
      <c r="M43" s="13"/>
      <c r="N43" s="13"/>
      <c r="O43" s="13"/>
      <c r="P43" s="13"/>
      <c r="Q43" s="38">
        <f>SUM(F43:P43)</f>
        <v>672653663</v>
      </c>
    </row>
    <row r="44" spans="1:17" x14ac:dyDescent="0.2">
      <c r="A44" s="39">
        <v>29</v>
      </c>
      <c r="B44" s="9" t="s">
        <v>33</v>
      </c>
      <c r="C44" s="9"/>
      <c r="D44" s="10">
        <v>30483386</v>
      </c>
      <c r="E44" s="10" t="s">
        <v>50</v>
      </c>
      <c r="F44" s="13">
        <v>0</v>
      </c>
      <c r="G44" s="13">
        <v>0</v>
      </c>
      <c r="H44" s="13">
        <v>0</v>
      </c>
      <c r="I44" s="13"/>
      <c r="J44" s="13"/>
      <c r="K44" s="13"/>
      <c r="L44" s="13"/>
      <c r="M44" s="13"/>
      <c r="N44" s="13"/>
      <c r="O44" s="13"/>
      <c r="P44" s="13"/>
      <c r="Q44" s="38">
        <f>SUM(F44:P44)</f>
        <v>0</v>
      </c>
    </row>
    <row r="45" spans="1:17" x14ac:dyDescent="0.2">
      <c r="A45" s="39">
        <v>29</v>
      </c>
      <c r="B45" s="9" t="s">
        <v>33</v>
      </c>
      <c r="C45" s="9"/>
      <c r="D45" s="10">
        <v>30485683</v>
      </c>
      <c r="E45" s="10" t="s">
        <v>51</v>
      </c>
      <c r="F45" s="13">
        <v>0</v>
      </c>
      <c r="G45" s="13">
        <v>0</v>
      </c>
      <c r="H45" s="13">
        <v>0</v>
      </c>
      <c r="I45" s="13"/>
      <c r="J45" s="13"/>
      <c r="K45" s="13"/>
      <c r="L45" s="13"/>
      <c r="M45" s="13"/>
      <c r="N45" s="13"/>
      <c r="O45" s="13"/>
      <c r="P45" s="13"/>
      <c r="Q45" s="38">
        <f>SUM(F45:P45)</f>
        <v>0</v>
      </c>
    </row>
    <row r="46" spans="1:17" ht="22.5" customHeight="1" x14ac:dyDescent="0.2">
      <c r="A46" s="39">
        <v>29</v>
      </c>
      <c r="B46" s="9" t="s">
        <v>33</v>
      </c>
      <c r="C46" s="9"/>
      <c r="D46" s="10">
        <v>40003086</v>
      </c>
      <c r="E46" s="10" t="s">
        <v>52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38">
        <f>SUM(F46:P46)</f>
        <v>0</v>
      </c>
    </row>
    <row r="47" spans="1:17" x14ac:dyDescent="0.2">
      <c r="A47" s="39">
        <v>29</v>
      </c>
      <c r="B47" s="9" t="s">
        <v>33</v>
      </c>
      <c r="C47" s="9"/>
      <c r="D47" s="10">
        <v>40007660</v>
      </c>
      <c r="E47" s="10" t="s">
        <v>53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38">
        <f>SUM(F47:P47)</f>
        <v>0</v>
      </c>
    </row>
    <row r="48" spans="1:17" ht="22.5" customHeight="1" x14ac:dyDescent="0.2">
      <c r="A48" s="39">
        <v>29</v>
      </c>
      <c r="B48" s="9" t="s">
        <v>33</v>
      </c>
      <c r="C48" s="9"/>
      <c r="D48" s="10">
        <v>40011671</v>
      </c>
      <c r="E48" s="10" t="s">
        <v>54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38">
        <f>SUM(F48:P48)</f>
        <v>0</v>
      </c>
    </row>
    <row r="49" spans="1:17" ht="22.5" customHeight="1" x14ac:dyDescent="0.2">
      <c r="A49" s="39">
        <v>29</v>
      </c>
      <c r="B49" s="9" t="s">
        <v>33</v>
      </c>
      <c r="C49" s="9"/>
      <c r="D49" s="10">
        <v>40015072</v>
      </c>
      <c r="E49" s="10" t="s">
        <v>55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38">
        <f>SUM(F49:P49)</f>
        <v>0</v>
      </c>
    </row>
    <row r="50" spans="1:17" ht="22.5" customHeight="1" x14ac:dyDescent="0.2">
      <c r="A50" s="39">
        <v>29</v>
      </c>
      <c r="B50" s="9" t="s">
        <v>33</v>
      </c>
      <c r="C50" s="9"/>
      <c r="D50" s="10">
        <v>40016558</v>
      </c>
      <c r="E50" s="10" t="s">
        <v>56</v>
      </c>
      <c r="F50" s="13"/>
      <c r="G50" s="13">
        <v>185610477</v>
      </c>
      <c r="H50" s="13"/>
      <c r="I50" s="13"/>
      <c r="J50" s="13"/>
      <c r="K50" s="13"/>
      <c r="L50" s="13"/>
      <c r="M50" s="13"/>
      <c r="N50" s="13"/>
      <c r="O50" s="13"/>
      <c r="P50" s="13"/>
      <c r="Q50" s="38">
        <f>SUM(F50:P50)</f>
        <v>185610477</v>
      </c>
    </row>
    <row r="51" spans="1:17" x14ac:dyDescent="0.2">
      <c r="A51" s="39">
        <v>29</v>
      </c>
      <c r="B51" s="9" t="s">
        <v>33</v>
      </c>
      <c r="C51" s="9"/>
      <c r="D51" s="10">
        <v>40017838</v>
      </c>
      <c r="E51" s="10" t="s">
        <v>57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38">
        <f>SUM(F51:P51)</f>
        <v>0</v>
      </c>
    </row>
    <row r="52" spans="1:17" ht="33.75" customHeight="1" x14ac:dyDescent="0.2">
      <c r="A52" s="39">
        <v>29</v>
      </c>
      <c r="B52" s="9" t="s">
        <v>33</v>
      </c>
      <c r="C52" s="9"/>
      <c r="D52" s="10">
        <v>40024553</v>
      </c>
      <c r="E52" s="10" t="s">
        <v>58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38">
        <f>SUM(F52:P52)</f>
        <v>0</v>
      </c>
    </row>
    <row r="53" spans="1:17" x14ac:dyDescent="0.2">
      <c r="A53" s="39">
        <v>29</v>
      </c>
      <c r="B53" s="9" t="s">
        <v>33</v>
      </c>
      <c r="C53" s="9"/>
      <c r="D53" s="10">
        <v>40025972</v>
      </c>
      <c r="E53" s="10" t="s">
        <v>59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38">
        <f>SUM(F53:P53)</f>
        <v>0</v>
      </c>
    </row>
    <row r="54" spans="1:17" ht="22.5" customHeight="1" x14ac:dyDescent="0.2">
      <c r="A54" s="39">
        <v>29</v>
      </c>
      <c r="B54" s="9" t="s">
        <v>33</v>
      </c>
      <c r="C54" s="9"/>
      <c r="D54" s="10">
        <v>40025982</v>
      </c>
      <c r="E54" s="10" t="s">
        <v>60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38">
        <f>SUM(F54:P54)</f>
        <v>0</v>
      </c>
    </row>
    <row r="55" spans="1:17" x14ac:dyDescent="0.2">
      <c r="A55" s="39">
        <v>29</v>
      </c>
      <c r="B55" s="9" t="s">
        <v>33</v>
      </c>
      <c r="C55" s="9"/>
      <c r="D55" s="10">
        <v>40027752</v>
      </c>
      <c r="E55" s="10" t="s">
        <v>61</v>
      </c>
      <c r="F55" s="13"/>
      <c r="G55" s="13"/>
      <c r="H55" s="13">
        <v>119945281</v>
      </c>
      <c r="I55" s="13"/>
      <c r="J55" s="13"/>
      <c r="K55" s="13"/>
      <c r="L55" s="13"/>
      <c r="M55" s="13"/>
      <c r="N55" s="13"/>
      <c r="O55" s="13"/>
      <c r="P55" s="13"/>
      <c r="Q55" s="38">
        <f>SUM(F55:P55)</f>
        <v>119945281</v>
      </c>
    </row>
    <row r="56" spans="1:17" ht="22.5" customHeight="1" x14ac:dyDescent="0.2">
      <c r="A56" s="39">
        <v>29</v>
      </c>
      <c r="B56" s="9" t="s">
        <v>33</v>
      </c>
      <c r="C56" s="9"/>
      <c r="D56" s="10">
        <v>40029586</v>
      </c>
      <c r="E56" s="10" t="s">
        <v>62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38">
        <f>SUM(F56:P56)</f>
        <v>0</v>
      </c>
    </row>
    <row r="57" spans="1:17" ht="22.5" customHeight="1" x14ac:dyDescent="0.2">
      <c r="A57" s="39">
        <v>29</v>
      </c>
      <c r="B57" s="9" t="s">
        <v>33</v>
      </c>
      <c r="C57" s="9"/>
      <c r="D57" s="10">
        <v>40029855</v>
      </c>
      <c r="E57" s="10" t="s">
        <v>63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38">
        <f>SUM(F57:P57)</f>
        <v>0</v>
      </c>
    </row>
    <row r="58" spans="1:17" x14ac:dyDescent="0.2">
      <c r="A58" s="39">
        <v>29</v>
      </c>
      <c r="B58" s="9" t="s">
        <v>33</v>
      </c>
      <c r="C58" s="9"/>
      <c r="D58" s="10">
        <v>40030146</v>
      </c>
      <c r="E58" s="10" t="s">
        <v>64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38">
        <f>SUM(F58:P58)</f>
        <v>0</v>
      </c>
    </row>
    <row r="59" spans="1:17" ht="22.5" customHeight="1" x14ac:dyDescent="0.2">
      <c r="A59" s="39">
        <v>29</v>
      </c>
      <c r="B59" s="9" t="s">
        <v>33</v>
      </c>
      <c r="C59" s="9"/>
      <c r="D59" s="10">
        <v>40031376</v>
      </c>
      <c r="E59" s="10" t="s">
        <v>65</v>
      </c>
      <c r="F59" s="13"/>
      <c r="G59" s="13">
        <v>274792539</v>
      </c>
      <c r="H59" s="13"/>
      <c r="I59" s="13"/>
      <c r="J59" s="13"/>
      <c r="K59" s="13"/>
      <c r="L59" s="13"/>
      <c r="M59" s="13"/>
      <c r="N59" s="13"/>
      <c r="O59" s="13"/>
      <c r="P59" s="13"/>
      <c r="Q59" s="38">
        <f>SUM(F59:P59)</f>
        <v>274792539</v>
      </c>
    </row>
    <row r="60" spans="1:17" ht="22.5" customHeight="1" x14ac:dyDescent="0.2">
      <c r="A60" s="39">
        <v>29</v>
      </c>
      <c r="B60" s="9" t="s">
        <v>33</v>
      </c>
      <c r="C60" s="9"/>
      <c r="D60" s="10">
        <v>40033426</v>
      </c>
      <c r="E60" s="10" t="s">
        <v>66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38">
        <f>SUM(F60:P60)</f>
        <v>0</v>
      </c>
    </row>
    <row r="61" spans="1:17" x14ac:dyDescent="0.2">
      <c r="A61" s="39">
        <v>29</v>
      </c>
      <c r="B61" s="9" t="s">
        <v>33</v>
      </c>
      <c r="C61" s="9"/>
      <c r="D61" s="10">
        <v>40033563</v>
      </c>
      <c r="E61" s="10" t="s">
        <v>67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38">
        <f>SUM(F61:P61)</f>
        <v>0</v>
      </c>
    </row>
    <row r="62" spans="1:17" ht="22.5" customHeight="1" x14ac:dyDescent="0.2">
      <c r="A62" s="39">
        <v>29</v>
      </c>
      <c r="B62" s="9" t="s">
        <v>33</v>
      </c>
      <c r="C62" s="9"/>
      <c r="D62" s="10">
        <v>40033932</v>
      </c>
      <c r="E62" s="10" t="s">
        <v>68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38">
        <f>SUM(F62:P62)</f>
        <v>0</v>
      </c>
    </row>
    <row r="63" spans="1:17" x14ac:dyDescent="0.2">
      <c r="A63" s="39">
        <v>29</v>
      </c>
      <c r="B63" s="9" t="s">
        <v>33</v>
      </c>
      <c r="C63" s="9"/>
      <c r="D63" s="10">
        <v>40034307</v>
      </c>
      <c r="E63" s="10" t="s">
        <v>69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38">
        <f>SUM(F63:P63)</f>
        <v>0</v>
      </c>
    </row>
    <row r="64" spans="1:17" ht="22.5" customHeight="1" x14ac:dyDescent="0.2">
      <c r="A64" s="39">
        <v>29</v>
      </c>
      <c r="B64" s="9" t="s">
        <v>33</v>
      </c>
      <c r="C64" s="9"/>
      <c r="D64" s="10">
        <v>40034471</v>
      </c>
      <c r="E64" s="10" t="s">
        <v>70</v>
      </c>
      <c r="F64" s="13"/>
      <c r="G64" s="13">
        <v>92305366</v>
      </c>
      <c r="H64" s="13"/>
      <c r="I64" s="13"/>
      <c r="J64" s="13"/>
      <c r="K64" s="13"/>
      <c r="L64" s="13"/>
      <c r="M64" s="13"/>
      <c r="N64" s="13"/>
      <c r="O64" s="13"/>
      <c r="P64" s="13"/>
      <c r="Q64" s="38">
        <f>SUM(F64:P64)</f>
        <v>92305366</v>
      </c>
    </row>
    <row r="65" spans="1:17" ht="22.5" customHeight="1" x14ac:dyDescent="0.2">
      <c r="A65" s="39">
        <v>29</v>
      </c>
      <c r="B65" s="9" t="s">
        <v>33</v>
      </c>
      <c r="C65" s="9"/>
      <c r="D65" s="10">
        <v>40035203</v>
      </c>
      <c r="E65" s="10" t="s">
        <v>71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38">
        <f>SUM(F65:P65)</f>
        <v>0</v>
      </c>
    </row>
    <row r="66" spans="1:17" ht="22.5" customHeight="1" x14ac:dyDescent="0.2">
      <c r="A66" s="39">
        <v>29</v>
      </c>
      <c r="B66" s="9" t="s">
        <v>33</v>
      </c>
      <c r="C66" s="9"/>
      <c r="D66" s="10">
        <v>40036304</v>
      </c>
      <c r="E66" s="10" t="s">
        <v>72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38">
        <f>SUM(F66:P66)</f>
        <v>0</v>
      </c>
    </row>
    <row r="67" spans="1:17" x14ac:dyDescent="0.2">
      <c r="A67" s="39">
        <v>29</v>
      </c>
      <c r="B67" s="9" t="s">
        <v>33</v>
      </c>
      <c r="C67" s="9"/>
      <c r="D67" s="10">
        <v>40033897</v>
      </c>
      <c r="E67" s="10" t="s">
        <v>73</v>
      </c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38">
        <f>SUM(F67:P67)</f>
        <v>0</v>
      </c>
    </row>
    <row r="68" spans="1:17" x14ac:dyDescent="0.2">
      <c r="A68" s="39">
        <v>29</v>
      </c>
      <c r="B68" s="9" t="s">
        <v>33</v>
      </c>
      <c r="C68" s="9"/>
      <c r="D68" s="10">
        <v>40033277</v>
      </c>
      <c r="E68" s="10" t="s">
        <v>74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38">
        <f>SUM(F68:P68)</f>
        <v>0</v>
      </c>
    </row>
    <row r="69" spans="1:17" x14ac:dyDescent="0.2">
      <c r="A69" s="39">
        <v>29</v>
      </c>
      <c r="B69" s="9" t="s">
        <v>33</v>
      </c>
      <c r="C69" s="9"/>
      <c r="D69" s="10">
        <v>40025494</v>
      </c>
      <c r="E69" s="10" t="s">
        <v>75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38">
        <f>SUM(F69:P69)</f>
        <v>0</v>
      </c>
    </row>
    <row r="70" spans="1:17" ht="22.5" customHeight="1" x14ac:dyDescent="0.2">
      <c r="A70" s="39">
        <v>29</v>
      </c>
      <c r="B70" s="9" t="s">
        <v>33</v>
      </c>
      <c r="C70" s="9"/>
      <c r="D70" s="10">
        <v>40016560</v>
      </c>
      <c r="E70" s="10" t="s">
        <v>76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38">
        <f>SUM(F70:P70)</f>
        <v>0</v>
      </c>
    </row>
    <row r="71" spans="1:17" x14ac:dyDescent="0.2">
      <c r="A71" s="39">
        <v>29</v>
      </c>
      <c r="B71" s="9" t="s">
        <v>33</v>
      </c>
      <c r="C71" s="9"/>
      <c r="D71" s="10">
        <v>40017617</v>
      </c>
      <c r="E71" s="10" t="s">
        <v>77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38">
        <f>SUM(F71:P71)</f>
        <v>0</v>
      </c>
    </row>
    <row r="72" spans="1:17" ht="22.5" customHeight="1" x14ac:dyDescent="0.2">
      <c r="A72" s="39">
        <v>29</v>
      </c>
      <c r="B72" s="9" t="s">
        <v>33</v>
      </c>
      <c r="C72" s="9"/>
      <c r="D72" s="10">
        <v>40035247</v>
      </c>
      <c r="E72" s="10" t="s">
        <v>78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38">
        <f>SUM(F72:P72)</f>
        <v>0</v>
      </c>
    </row>
    <row r="73" spans="1:17" ht="22.5" x14ac:dyDescent="0.2">
      <c r="A73" s="39">
        <v>29</v>
      </c>
      <c r="B73" s="9" t="s">
        <v>33</v>
      </c>
      <c r="C73" s="9"/>
      <c r="D73" s="10">
        <v>40021440</v>
      </c>
      <c r="E73" s="10" t="s">
        <v>79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38">
        <f>SUM(F73:P73)</f>
        <v>0</v>
      </c>
    </row>
    <row r="74" spans="1:17" x14ac:dyDescent="0.2">
      <c r="A74" s="39">
        <v>29</v>
      </c>
      <c r="B74" s="9" t="s">
        <v>33</v>
      </c>
      <c r="C74" s="9"/>
      <c r="D74" s="10">
        <v>40023693</v>
      </c>
      <c r="E74" s="10" t="s">
        <v>80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38">
        <f>SUM(F74:P74)</f>
        <v>0</v>
      </c>
    </row>
    <row r="75" spans="1:17" ht="22.5" customHeight="1" x14ac:dyDescent="0.2">
      <c r="A75" s="39">
        <v>29</v>
      </c>
      <c r="B75" s="9" t="s">
        <v>33</v>
      </c>
      <c r="C75" s="9"/>
      <c r="D75" s="10">
        <v>40033983</v>
      </c>
      <c r="E75" s="10" t="s">
        <v>81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38">
        <f>SUM(F75:P75)</f>
        <v>0</v>
      </c>
    </row>
    <row r="76" spans="1:17" ht="22.5" customHeight="1" x14ac:dyDescent="0.2">
      <c r="A76" s="39">
        <v>29</v>
      </c>
      <c r="B76" s="9" t="s">
        <v>33</v>
      </c>
      <c r="C76" s="9"/>
      <c r="D76" s="10">
        <v>40010588</v>
      </c>
      <c r="E76" s="10" t="s">
        <v>82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38">
        <f>SUM(F76:P76)</f>
        <v>0</v>
      </c>
    </row>
    <row r="77" spans="1:17" ht="22.5" customHeight="1" x14ac:dyDescent="0.2">
      <c r="A77" s="39">
        <v>29</v>
      </c>
      <c r="B77" s="9" t="s">
        <v>33</v>
      </c>
      <c r="C77" s="9"/>
      <c r="D77" s="10">
        <v>40010589</v>
      </c>
      <c r="E77" s="10" t="s">
        <v>83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38">
        <f>SUM(F77:P77)</f>
        <v>0</v>
      </c>
    </row>
    <row r="78" spans="1:17" ht="22.5" customHeight="1" x14ac:dyDescent="0.2">
      <c r="A78" s="39">
        <v>29</v>
      </c>
      <c r="B78" s="9" t="s">
        <v>33</v>
      </c>
      <c r="C78" s="9"/>
      <c r="D78" s="10">
        <v>40030594</v>
      </c>
      <c r="E78" s="10" t="s">
        <v>84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38">
        <f>SUM(F78:P78)</f>
        <v>0</v>
      </c>
    </row>
    <row r="79" spans="1:17" ht="22.5" x14ac:dyDescent="0.2">
      <c r="A79" s="39">
        <v>29</v>
      </c>
      <c r="B79" s="9" t="s">
        <v>33</v>
      </c>
      <c r="C79" s="9"/>
      <c r="D79" s="10">
        <v>40032126</v>
      </c>
      <c r="E79" s="10" t="s">
        <v>85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38">
        <f>SUM(F79:P79)</f>
        <v>0</v>
      </c>
    </row>
    <row r="80" spans="1:17" ht="22.5" customHeight="1" x14ac:dyDescent="0.2">
      <c r="A80" s="39">
        <v>29</v>
      </c>
      <c r="B80" s="9" t="s">
        <v>33</v>
      </c>
      <c r="C80" s="9"/>
      <c r="D80" s="10">
        <v>40035794</v>
      </c>
      <c r="E80" s="10" t="s">
        <v>86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38">
        <f>SUM(F80:P80)</f>
        <v>0</v>
      </c>
    </row>
    <row r="81" spans="1:17" ht="22.5" customHeight="1" x14ac:dyDescent="0.2">
      <c r="A81" s="39">
        <v>29</v>
      </c>
      <c r="B81" s="9" t="s">
        <v>33</v>
      </c>
      <c r="C81" s="9"/>
      <c r="D81" s="10">
        <v>40035152</v>
      </c>
      <c r="E81" s="10" t="s">
        <v>87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38">
        <f>SUM(F81:P81)</f>
        <v>0</v>
      </c>
    </row>
    <row r="82" spans="1:17" x14ac:dyDescent="0.2">
      <c r="A82" s="39">
        <v>29</v>
      </c>
      <c r="B82" s="9" t="s">
        <v>88</v>
      </c>
      <c r="C82" s="25"/>
      <c r="D82" s="10"/>
      <c r="E82" s="10" t="s">
        <v>89</v>
      </c>
      <c r="F82" s="13"/>
      <c r="G82" s="13">
        <v>0</v>
      </c>
      <c r="H82" s="13">
        <v>0</v>
      </c>
      <c r="I82" s="13"/>
      <c r="J82" s="13"/>
      <c r="K82" s="13"/>
      <c r="L82" s="13"/>
      <c r="M82" s="13"/>
      <c r="N82" s="13"/>
      <c r="O82" s="13"/>
      <c r="P82" s="13"/>
      <c r="Q82" s="38">
        <f>SUM(F82:P82)</f>
        <v>0</v>
      </c>
    </row>
    <row r="83" spans="1:17" ht="22.5" customHeight="1" x14ac:dyDescent="0.2">
      <c r="A83" s="39">
        <v>29</v>
      </c>
      <c r="B83" s="9" t="s">
        <v>88</v>
      </c>
      <c r="C83" s="9"/>
      <c r="D83" s="10">
        <v>30449176</v>
      </c>
      <c r="E83" s="10" t="s">
        <v>90</v>
      </c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38">
        <f>SUM(F83:P83)</f>
        <v>0</v>
      </c>
    </row>
    <row r="84" spans="1:17" ht="22.5" customHeight="1" x14ac:dyDescent="0.2">
      <c r="A84" s="39">
        <v>29</v>
      </c>
      <c r="B84" s="9" t="s">
        <v>88</v>
      </c>
      <c r="C84" s="9"/>
      <c r="D84" s="10">
        <v>30485019</v>
      </c>
      <c r="E84" s="10" t="s">
        <v>91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38">
        <f>SUM(F84:P84)</f>
        <v>0</v>
      </c>
    </row>
    <row r="85" spans="1:17" ht="22.5" customHeight="1" x14ac:dyDescent="0.2">
      <c r="A85" s="39">
        <v>29</v>
      </c>
      <c r="B85" s="9" t="s">
        <v>88</v>
      </c>
      <c r="C85" s="9"/>
      <c r="D85" s="10">
        <v>30485280</v>
      </c>
      <c r="E85" s="10" t="s">
        <v>92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38">
        <f>SUM(F85:P85)</f>
        <v>0</v>
      </c>
    </row>
    <row r="86" spans="1:17" ht="22.5" x14ac:dyDescent="0.2">
      <c r="A86" s="39">
        <v>29</v>
      </c>
      <c r="B86" s="9" t="s">
        <v>88</v>
      </c>
      <c r="C86" s="9"/>
      <c r="D86" s="10">
        <v>40001553</v>
      </c>
      <c r="E86" s="10" t="s">
        <v>93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38">
        <f>SUM(F86:P86)</f>
        <v>0</v>
      </c>
    </row>
    <row r="87" spans="1:17" ht="22.5" x14ac:dyDescent="0.2">
      <c r="A87" s="39">
        <v>29</v>
      </c>
      <c r="B87" s="9" t="s">
        <v>88</v>
      </c>
      <c r="C87" s="9"/>
      <c r="D87" s="10">
        <v>40001648</v>
      </c>
      <c r="E87" s="10" t="s">
        <v>94</v>
      </c>
      <c r="F87" s="13"/>
      <c r="G87" s="13">
        <v>0</v>
      </c>
      <c r="H87" s="13">
        <v>0</v>
      </c>
      <c r="I87" s="13"/>
      <c r="J87" s="13"/>
      <c r="K87" s="13"/>
      <c r="L87" s="13"/>
      <c r="M87" s="13"/>
      <c r="N87" s="13"/>
      <c r="O87" s="13"/>
      <c r="P87" s="13"/>
      <c r="Q87" s="38">
        <f>SUM(F87:P87)</f>
        <v>0</v>
      </c>
    </row>
    <row r="88" spans="1:17" ht="22.5" customHeight="1" x14ac:dyDescent="0.2">
      <c r="A88" s="39">
        <v>29</v>
      </c>
      <c r="B88" s="9" t="s">
        <v>88</v>
      </c>
      <c r="C88" s="9"/>
      <c r="D88" s="10">
        <v>40001666</v>
      </c>
      <c r="E88" s="10" t="s">
        <v>95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38">
        <f>SUM(F88:P88)</f>
        <v>0</v>
      </c>
    </row>
    <row r="89" spans="1:17" ht="22.5" x14ac:dyDescent="0.2">
      <c r="A89" s="39">
        <v>29</v>
      </c>
      <c r="B89" s="9" t="s">
        <v>88</v>
      </c>
      <c r="C89" s="9"/>
      <c r="D89" s="10">
        <v>40003128</v>
      </c>
      <c r="E89" s="10" t="s">
        <v>96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38">
        <f>SUM(F89:P89)</f>
        <v>0</v>
      </c>
    </row>
    <row r="90" spans="1:17" ht="22.5" customHeight="1" x14ac:dyDescent="0.2">
      <c r="A90" s="39">
        <v>29</v>
      </c>
      <c r="B90" s="9" t="s">
        <v>88</v>
      </c>
      <c r="C90" s="9"/>
      <c r="D90" s="10">
        <v>40003342</v>
      </c>
      <c r="E90" s="10" t="s">
        <v>97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38">
        <f>SUM(F90:P90)</f>
        <v>0</v>
      </c>
    </row>
    <row r="91" spans="1:17" ht="22.5" customHeight="1" x14ac:dyDescent="0.2">
      <c r="A91" s="39">
        <v>29</v>
      </c>
      <c r="B91" s="9" t="s">
        <v>88</v>
      </c>
      <c r="C91" s="9"/>
      <c r="D91" s="10">
        <v>40003388</v>
      </c>
      <c r="E91" s="10" t="s">
        <v>98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38">
        <f>SUM(F91:P91)</f>
        <v>0</v>
      </c>
    </row>
    <row r="92" spans="1:17" ht="22.5" customHeight="1" x14ac:dyDescent="0.2">
      <c r="A92" s="39">
        <v>29</v>
      </c>
      <c r="B92" s="9" t="s">
        <v>88</v>
      </c>
      <c r="C92" s="9"/>
      <c r="D92" s="10">
        <v>40003437</v>
      </c>
      <c r="E92" s="10" t="s">
        <v>99</v>
      </c>
      <c r="F92" s="13"/>
      <c r="G92" s="13">
        <v>0</v>
      </c>
      <c r="H92" s="13">
        <v>0</v>
      </c>
      <c r="I92" s="13"/>
      <c r="J92" s="13"/>
      <c r="K92" s="13"/>
      <c r="L92" s="13"/>
      <c r="M92" s="13"/>
      <c r="N92" s="13"/>
      <c r="O92" s="13"/>
      <c r="P92" s="13"/>
      <c r="Q92" s="38">
        <f>SUM(F92:P92)</f>
        <v>0</v>
      </c>
    </row>
    <row r="93" spans="1:17" ht="22.5" customHeight="1" x14ac:dyDescent="0.2">
      <c r="A93" s="39">
        <v>29</v>
      </c>
      <c r="B93" s="9" t="s">
        <v>88</v>
      </c>
      <c r="C93" s="9"/>
      <c r="D93" s="10">
        <v>40006115</v>
      </c>
      <c r="E93" s="10" t="s">
        <v>100</v>
      </c>
      <c r="F93" s="13"/>
      <c r="G93" s="13">
        <v>0</v>
      </c>
      <c r="H93" s="13">
        <v>0</v>
      </c>
      <c r="I93" s="13"/>
      <c r="J93" s="13"/>
      <c r="K93" s="13"/>
      <c r="L93" s="13"/>
      <c r="M93" s="13"/>
      <c r="N93" s="13"/>
      <c r="O93" s="13"/>
      <c r="P93" s="13"/>
      <c r="Q93" s="38">
        <f>SUM(F93:P93)</f>
        <v>0</v>
      </c>
    </row>
    <row r="94" spans="1:17" ht="22.5" customHeight="1" x14ac:dyDescent="0.2">
      <c r="A94" s="39">
        <v>29</v>
      </c>
      <c r="B94" s="9" t="s">
        <v>88</v>
      </c>
      <c r="C94" s="9"/>
      <c r="D94" s="10">
        <v>40007272</v>
      </c>
      <c r="E94" s="10" t="s">
        <v>101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38">
        <f>SUM(F94:P94)</f>
        <v>0</v>
      </c>
    </row>
    <row r="95" spans="1:17" ht="22.5" x14ac:dyDescent="0.2">
      <c r="A95" s="39">
        <v>29</v>
      </c>
      <c r="B95" s="9" t="s">
        <v>88</v>
      </c>
      <c r="C95" s="9"/>
      <c r="D95" s="10">
        <v>40007963</v>
      </c>
      <c r="E95" s="10" t="s">
        <v>102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38">
        <f>SUM(F95:P95)</f>
        <v>0</v>
      </c>
    </row>
    <row r="96" spans="1:17" ht="22.5" customHeight="1" x14ac:dyDescent="0.2">
      <c r="A96" s="39">
        <v>29</v>
      </c>
      <c r="B96" s="9" t="s">
        <v>88</v>
      </c>
      <c r="C96" s="9"/>
      <c r="D96" s="10">
        <v>40012250</v>
      </c>
      <c r="E96" s="10" t="s">
        <v>103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38">
        <f>SUM(F96:P96)</f>
        <v>0</v>
      </c>
    </row>
    <row r="97" spans="1:17" x14ac:dyDescent="0.2">
      <c r="A97" s="39">
        <v>29</v>
      </c>
      <c r="B97" s="9" t="s">
        <v>88</v>
      </c>
      <c r="C97" s="9"/>
      <c r="D97" s="10">
        <v>40012412</v>
      </c>
      <c r="E97" s="10" t="s">
        <v>104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38">
        <f>SUM(F97:P97)</f>
        <v>0</v>
      </c>
    </row>
    <row r="98" spans="1:17" ht="22.5" customHeight="1" x14ac:dyDescent="0.2">
      <c r="A98" s="39">
        <v>29</v>
      </c>
      <c r="B98" s="9" t="s">
        <v>88</v>
      </c>
      <c r="C98" s="9"/>
      <c r="D98" s="10">
        <v>40020342</v>
      </c>
      <c r="E98" s="10" t="s">
        <v>105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38">
        <f>SUM(F98:P98)</f>
        <v>0</v>
      </c>
    </row>
    <row r="99" spans="1:17" ht="22.5" customHeight="1" x14ac:dyDescent="0.2">
      <c r="A99" s="39">
        <v>29</v>
      </c>
      <c r="B99" s="9" t="s">
        <v>88</v>
      </c>
      <c r="C99" s="9"/>
      <c r="D99" s="10">
        <v>40020842</v>
      </c>
      <c r="E99" s="10" t="s">
        <v>106</v>
      </c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38">
        <f>SUM(F99:P99)</f>
        <v>0</v>
      </c>
    </row>
    <row r="100" spans="1:17" ht="22.5" customHeight="1" x14ac:dyDescent="0.2">
      <c r="A100" s="39">
        <v>29</v>
      </c>
      <c r="B100" s="9" t="s">
        <v>88</v>
      </c>
      <c r="C100" s="9"/>
      <c r="D100" s="10">
        <v>40029240</v>
      </c>
      <c r="E100" s="10" t="s">
        <v>107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38">
        <f>SUM(F100:P100)</f>
        <v>0</v>
      </c>
    </row>
    <row r="101" spans="1:17" ht="22.5" x14ac:dyDescent="0.2">
      <c r="A101" s="39">
        <v>29</v>
      </c>
      <c r="B101" s="9" t="s">
        <v>88</v>
      </c>
      <c r="C101" s="9"/>
      <c r="D101" s="10">
        <v>40033564</v>
      </c>
      <c r="E101" s="10" t="s">
        <v>108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38">
        <f>SUM(F101:P101)</f>
        <v>0</v>
      </c>
    </row>
    <row r="102" spans="1:17" ht="22.5" customHeight="1" x14ac:dyDescent="0.2">
      <c r="A102" s="39">
        <v>29</v>
      </c>
      <c r="B102" s="9" t="s">
        <v>88</v>
      </c>
      <c r="C102" s="9"/>
      <c r="D102" s="10">
        <v>40028084</v>
      </c>
      <c r="E102" s="10" t="s">
        <v>109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38">
        <f>SUM(F102:P102)</f>
        <v>0</v>
      </c>
    </row>
    <row r="103" spans="1:17" ht="22.5" x14ac:dyDescent="0.2">
      <c r="A103" s="39">
        <v>29</v>
      </c>
      <c r="B103" s="9" t="s">
        <v>88</v>
      </c>
      <c r="C103" s="9"/>
      <c r="D103" s="10">
        <v>40030308</v>
      </c>
      <c r="E103" s="10" t="s">
        <v>110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38">
        <f>SUM(F103:P103)</f>
        <v>0</v>
      </c>
    </row>
    <row r="104" spans="1:17" ht="22.5" customHeight="1" x14ac:dyDescent="0.2">
      <c r="A104" s="39">
        <v>29</v>
      </c>
      <c r="B104" s="9" t="s">
        <v>88</v>
      </c>
      <c r="C104" s="9"/>
      <c r="D104" s="10">
        <v>40023229</v>
      </c>
      <c r="E104" s="10" t="s">
        <v>111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38">
        <f>SUM(F104:P104)</f>
        <v>0</v>
      </c>
    </row>
    <row r="105" spans="1:17" ht="22.5" customHeight="1" x14ac:dyDescent="0.2">
      <c r="A105" s="39">
        <v>29</v>
      </c>
      <c r="B105" s="9" t="s">
        <v>88</v>
      </c>
      <c r="C105" s="9"/>
      <c r="D105" s="10">
        <v>40016082</v>
      </c>
      <c r="E105" s="10" t="s">
        <v>112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38">
        <f>SUM(F105:P105)</f>
        <v>0</v>
      </c>
    </row>
    <row r="106" spans="1:17" x14ac:dyDescent="0.2">
      <c r="A106" s="39">
        <v>29</v>
      </c>
      <c r="B106" s="9" t="s">
        <v>113</v>
      </c>
      <c r="C106" s="25"/>
      <c r="D106" s="10"/>
      <c r="E106" s="10" t="s">
        <v>114</v>
      </c>
      <c r="F106" s="13"/>
      <c r="G106" s="13">
        <v>293218199</v>
      </c>
      <c r="H106" s="13">
        <v>214890200</v>
      </c>
      <c r="I106" s="13"/>
      <c r="J106" s="13"/>
      <c r="K106" s="13"/>
      <c r="L106" s="13"/>
      <c r="M106" s="13"/>
      <c r="N106" s="13"/>
      <c r="O106" s="13"/>
      <c r="P106" s="13"/>
      <c r="Q106" s="38">
        <f>SUM(F106:P106)</f>
        <v>508108399</v>
      </c>
    </row>
    <row r="107" spans="1:17" ht="22.5" x14ac:dyDescent="0.2">
      <c r="A107" s="39">
        <v>29</v>
      </c>
      <c r="B107" s="9" t="s">
        <v>113</v>
      </c>
      <c r="C107" s="9"/>
      <c r="D107" s="10">
        <v>40000104</v>
      </c>
      <c r="E107" s="10" t="s">
        <v>115</v>
      </c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38">
        <f>SUM(F107:P107)</f>
        <v>0</v>
      </c>
    </row>
    <row r="108" spans="1:17" ht="22.5" x14ac:dyDescent="0.2">
      <c r="A108" s="39">
        <v>29</v>
      </c>
      <c r="B108" s="9" t="s">
        <v>113</v>
      </c>
      <c r="C108" s="9"/>
      <c r="D108" s="10">
        <v>40000549</v>
      </c>
      <c r="E108" s="10" t="s">
        <v>116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38">
        <f>SUM(F108:P108)</f>
        <v>0</v>
      </c>
    </row>
    <row r="109" spans="1:17" ht="22.5" customHeight="1" x14ac:dyDescent="0.2">
      <c r="A109" s="39">
        <v>29</v>
      </c>
      <c r="B109" s="9" t="s">
        <v>113</v>
      </c>
      <c r="C109" s="9"/>
      <c r="D109" s="10">
        <v>40001478</v>
      </c>
      <c r="E109" s="10" t="s">
        <v>117</v>
      </c>
      <c r="F109" s="13"/>
      <c r="G109" s="13">
        <v>0</v>
      </c>
      <c r="H109" s="13">
        <v>0</v>
      </c>
      <c r="I109" s="13"/>
      <c r="J109" s="13"/>
      <c r="K109" s="13"/>
      <c r="L109" s="13"/>
      <c r="M109" s="13"/>
      <c r="N109" s="13"/>
      <c r="O109" s="13"/>
      <c r="P109" s="13"/>
      <c r="Q109" s="38">
        <f>SUM(F109:P109)</f>
        <v>0</v>
      </c>
    </row>
    <row r="110" spans="1:17" ht="22.5" x14ac:dyDescent="0.2">
      <c r="A110" s="39">
        <v>29</v>
      </c>
      <c r="B110" s="9" t="s">
        <v>113</v>
      </c>
      <c r="C110" s="9"/>
      <c r="D110" s="10">
        <v>40001648</v>
      </c>
      <c r="E110" s="10" t="s">
        <v>94</v>
      </c>
      <c r="F110" s="13"/>
      <c r="G110" s="13">
        <v>0</v>
      </c>
      <c r="H110" s="13">
        <v>0</v>
      </c>
      <c r="I110" s="13"/>
      <c r="J110" s="13"/>
      <c r="K110" s="13"/>
      <c r="L110" s="13"/>
      <c r="M110" s="13"/>
      <c r="N110" s="13"/>
      <c r="O110" s="13"/>
      <c r="P110" s="13"/>
      <c r="Q110" s="38">
        <f>SUM(F110:P110)</f>
        <v>0</v>
      </c>
    </row>
    <row r="111" spans="1:17" ht="22.5" x14ac:dyDescent="0.2">
      <c r="A111" s="39">
        <v>29</v>
      </c>
      <c r="B111" s="9" t="s">
        <v>113</v>
      </c>
      <c r="C111" s="9"/>
      <c r="D111" s="10">
        <v>40003242</v>
      </c>
      <c r="E111" s="10" t="s">
        <v>118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38">
        <f>SUM(F111:P111)</f>
        <v>0</v>
      </c>
    </row>
    <row r="112" spans="1:17" ht="22.5" customHeight="1" x14ac:dyDescent="0.2">
      <c r="A112" s="39">
        <v>29</v>
      </c>
      <c r="B112" s="9" t="s">
        <v>113</v>
      </c>
      <c r="C112" s="9"/>
      <c r="D112" s="10">
        <v>40003388</v>
      </c>
      <c r="E112" s="10" t="s">
        <v>98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38">
        <f>SUM(F112:P112)</f>
        <v>0</v>
      </c>
    </row>
    <row r="113" spans="1:17" ht="22.5" customHeight="1" x14ac:dyDescent="0.2">
      <c r="A113" s="39">
        <v>29</v>
      </c>
      <c r="B113" s="9" t="s">
        <v>113</v>
      </c>
      <c r="C113" s="9"/>
      <c r="D113" s="10">
        <v>40003437</v>
      </c>
      <c r="E113" s="10" t="s">
        <v>99</v>
      </c>
      <c r="F113" s="13"/>
      <c r="G113" s="13">
        <v>0</v>
      </c>
      <c r="H113" s="13">
        <v>1761200</v>
      </c>
      <c r="I113" s="13"/>
      <c r="J113" s="13"/>
      <c r="K113" s="13"/>
      <c r="L113" s="13"/>
      <c r="M113" s="13"/>
      <c r="N113" s="13"/>
      <c r="O113" s="13"/>
      <c r="P113" s="13"/>
      <c r="Q113" s="38">
        <f>SUM(F113:P113)</f>
        <v>1761200</v>
      </c>
    </row>
    <row r="114" spans="1:17" ht="22.5" customHeight="1" x14ac:dyDescent="0.2">
      <c r="A114" s="39">
        <v>29</v>
      </c>
      <c r="B114" s="9" t="s">
        <v>113</v>
      </c>
      <c r="C114" s="9"/>
      <c r="D114" s="10">
        <v>40006115</v>
      </c>
      <c r="E114" s="10" t="s">
        <v>100</v>
      </c>
      <c r="F114" s="13"/>
      <c r="G114" s="13">
        <v>0</v>
      </c>
      <c r="H114" s="13">
        <v>0</v>
      </c>
      <c r="I114" s="13"/>
      <c r="J114" s="13"/>
      <c r="K114" s="13"/>
      <c r="L114" s="13"/>
      <c r="M114" s="13"/>
      <c r="N114" s="13"/>
      <c r="O114" s="13"/>
      <c r="P114" s="13"/>
      <c r="Q114" s="38">
        <f>SUM(F114:P114)</f>
        <v>0</v>
      </c>
    </row>
    <row r="115" spans="1:17" ht="22.5" customHeight="1" x14ac:dyDescent="0.2">
      <c r="A115" s="39">
        <v>29</v>
      </c>
      <c r="B115" s="9" t="s">
        <v>113</v>
      </c>
      <c r="C115" s="9"/>
      <c r="D115" s="10">
        <v>40007594</v>
      </c>
      <c r="E115" s="10" t="s">
        <v>119</v>
      </c>
      <c r="F115" s="13"/>
      <c r="G115" s="29">
        <v>293218199</v>
      </c>
      <c r="H115" s="29"/>
      <c r="I115" s="13"/>
      <c r="J115" s="13"/>
      <c r="K115" s="13"/>
      <c r="L115" s="13"/>
      <c r="M115" s="13"/>
      <c r="N115" s="13"/>
      <c r="O115" s="13"/>
      <c r="P115" s="13"/>
      <c r="Q115" s="38">
        <f>SUM(F115:P115)</f>
        <v>293218199</v>
      </c>
    </row>
    <row r="116" spans="1:17" ht="22.5" x14ac:dyDescent="0.2">
      <c r="A116" s="39">
        <v>29</v>
      </c>
      <c r="B116" s="9" t="s">
        <v>113</v>
      </c>
      <c r="C116" s="9"/>
      <c r="D116" s="10">
        <v>40007963</v>
      </c>
      <c r="E116" s="10" t="s">
        <v>102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38">
        <f>SUM(F116:P116)</f>
        <v>0</v>
      </c>
    </row>
    <row r="117" spans="1:17" ht="22.5" x14ac:dyDescent="0.2">
      <c r="A117" s="39">
        <v>29</v>
      </c>
      <c r="B117" s="9" t="s">
        <v>113</v>
      </c>
      <c r="C117" s="9"/>
      <c r="D117" s="10">
        <v>40013948</v>
      </c>
      <c r="E117" s="10" t="s">
        <v>120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38">
        <f>SUM(F117:P117)</f>
        <v>0</v>
      </c>
    </row>
    <row r="118" spans="1:17" ht="22.5" x14ac:dyDescent="0.2">
      <c r="A118" s="39">
        <v>29</v>
      </c>
      <c r="B118" s="9" t="s">
        <v>113</v>
      </c>
      <c r="C118" s="9"/>
      <c r="D118" s="10">
        <v>40014016</v>
      </c>
      <c r="E118" s="10" t="s">
        <v>121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38">
        <f>SUM(F118:P118)</f>
        <v>0</v>
      </c>
    </row>
    <row r="119" spans="1:17" ht="22.5" customHeight="1" x14ac:dyDescent="0.2">
      <c r="A119" s="39">
        <v>29</v>
      </c>
      <c r="B119" s="9" t="s">
        <v>113</v>
      </c>
      <c r="C119" s="9"/>
      <c r="D119" s="10">
        <v>40015166</v>
      </c>
      <c r="E119" s="10" t="s">
        <v>122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38">
        <f>SUM(F119:P119)</f>
        <v>0</v>
      </c>
    </row>
    <row r="120" spans="1:17" ht="22.5" x14ac:dyDescent="0.2">
      <c r="A120" s="39">
        <v>29</v>
      </c>
      <c r="B120" s="9" t="s">
        <v>113</v>
      </c>
      <c r="C120" s="9"/>
      <c r="D120" s="10">
        <v>40021252</v>
      </c>
      <c r="E120" s="10" t="s">
        <v>123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38">
        <f>SUM(F120:P120)</f>
        <v>0</v>
      </c>
    </row>
    <row r="121" spans="1:17" ht="22.5" customHeight="1" x14ac:dyDescent="0.2">
      <c r="A121" s="39">
        <v>29</v>
      </c>
      <c r="B121" s="9" t="s">
        <v>113</v>
      </c>
      <c r="C121" s="9"/>
      <c r="D121" s="10">
        <v>40021650</v>
      </c>
      <c r="E121" s="10" t="s">
        <v>124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38">
        <f>SUM(F121:P121)</f>
        <v>0</v>
      </c>
    </row>
    <row r="122" spans="1:17" ht="22.5" customHeight="1" x14ac:dyDescent="0.2">
      <c r="A122" s="39">
        <v>29</v>
      </c>
      <c r="B122" s="9" t="s">
        <v>113</v>
      </c>
      <c r="C122" s="9"/>
      <c r="D122" s="10">
        <v>40023674</v>
      </c>
      <c r="E122" s="10" t="s">
        <v>125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38">
        <f>SUM(F122:P122)</f>
        <v>0</v>
      </c>
    </row>
    <row r="123" spans="1:17" ht="22.5" customHeight="1" x14ac:dyDescent="0.2">
      <c r="A123" s="39">
        <v>29</v>
      </c>
      <c r="B123" s="9" t="s">
        <v>113</v>
      </c>
      <c r="C123" s="9"/>
      <c r="D123" s="10">
        <v>40024807</v>
      </c>
      <c r="E123" s="10" t="s">
        <v>126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38">
        <f>SUM(F123:P123)</f>
        <v>0</v>
      </c>
    </row>
    <row r="124" spans="1:17" ht="22.5" x14ac:dyDescent="0.2">
      <c r="A124" s="39">
        <v>29</v>
      </c>
      <c r="B124" s="9" t="s">
        <v>113</v>
      </c>
      <c r="C124" s="9"/>
      <c r="D124" s="10">
        <v>40026622</v>
      </c>
      <c r="E124" s="10" t="s">
        <v>127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38">
        <f>SUM(F124:P124)</f>
        <v>0</v>
      </c>
    </row>
    <row r="125" spans="1:17" ht="22.5" x14ac:dyDescent="0.2">
      <c r="A125" s="39">
        <v>29</v>
      </c>
      <c r="B125" s="9" t="s">
        <v>113</v>
      </c>
      <c r="C125" s="9"/>
      <c r="D125" s="10">
        <v>40031173</v>
      </c>
      <c r="E125" s="10" t="s">
        <v>128</v>
      </c>
      <c r="F125" s="13"/>
      <c r="G125" s="13">
        <v>0</v>
      </c>
      <c r="H125" s="13">
        <v>213129000</v>
      </c>
      <c r="I125" s="13"/>
      <c r="J125" s="13"/>
      <c r="K125" s="13"/>
      <c r="L125" s="13"/>
      <c r="M125" s="13"/>
      <c r="N125" s="13"/>
      <c r="O125" s="13"/>
      <c r="P125" s="13"/>
      <c r="Q125" s="38">
        <f>SUM(F125:P125)</f>
        <v>213129000</v>
      </c>
    </row>
    <row r="126" spans="1:17" x14ac:dyDescent="0.2">
      <c r="A126" s="39">
        <v>29</v>
      </c>
      <c r="B126" s="9" t="s">
        <v>113</v>
      </c>
      <c r="C126" s="9"/>
      <c r="D126" s="10">
        <v>40031719</v>
      </c>
      <c r="E126" s="10" t="s">
        <v>129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38">
        <f>SUM(F126:P126)</f>
        <v>0</v>
      </c>
    </row>
    <row r="127" spans="1:17" ht="22.5" customHeight="1" x14ac:dyDescent="0.2">
      <c r="A127" s="39">
        <v>29</v>
      </c>
      <c r="B127" s="9" t="s">
        <v>113</v>
      </c>
      <c r="C127" s="9"/>
      <c r="D127" s="10">
        <v>40033561</v>
      </c>
      <c r="E127" s="10" t="s">
        <v>130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38">
        <f>SUM(F127:P127)</f>
        <v>0</v>
      </c>
    </row>
    <row r="128" spans="1:17" x14ac:dyDescent="0.2">
      <c r="A128" s="39">
        <v>29</v>
      </c>
      <c r="B128" s="9" t="s">
        <v>113</v>
      </c>
      <c r="C128" s="9"/>
      <c r="D128" s="10">
        <v>40033795</v>
      </c>
      <c r="E128" s="10" t="s">
        <v>131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38">
        <f>SUM(F128:P128)</f>
        <v>0</v>
      </c>
    </row>
    <row r="129" spans="1:17" ht="22.5" customHeight="1" x14ac:dyDescent="0.2">
      <c r="A129" s="39">
        <v>29</v>
      </c>
      <c r="B129" s="9" t="s">
        <v>113</v>
      </c>
      <c r="C129" s="9"/>
      <c r="D129" s="10">
        <v>40017160</v>
      </c>
      <c r="E129" s="10" t="s">
        <v>132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38">
        <f>SUM(F129:P129)</f>
        <v>0</v>
      </c>
    </row>
    <row r="130" spans="1:17" ht="22.5" customHeight="1" x14ac:dyDescent="0.2">
      <c r="A130" s="39">
        <v>29</v>
      </c>
      <c r="B130" s="9" t="s">
        <v>113</v>
      </c>
      <c r="C130" s="9"/>
      <c r="D130" s="10">
        <v>30098018</v>
      </c>
      <c r="E130" s="10" t="s">
        <v>133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38">
        <f>SUM(F130:P130)</f>
        <v>0</v>
      </c>
    </row>
    <row r="131" spans="1:17" x14ac:dyDescent="0.2">
      <c r="A131" s="39">
        <v>29</v>
      </c>
      <c r="B131" s="9" t="s">
        <v>113</v>
      </c>
      <c r="C131" s="9"/>
      <c r="D131" s="10">
        <v>40033969</v>
      </c>
      <c r="E131" s="10" t="s">
        <v>134</v>
      </c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38">
        <f>SUM(F131:P131)</f>
        <v>0</v>
      </c>
    </row>
    <row r="132" spans="1:17" ht="22.5" customHeight="1" x14ac:dyDescent="0.2">
      <c r="A132" s="39">
        <v>29</v>
      </c>
      <c r="B132" s="9" t="s">
        <v>113</v>
      </c>
      <c r="C132" s="9"/>
      <c r="D132" s="10">
        <v>40033982</v>
      </c>
      <c r="E132" s="10" t="s">
        <v>135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38">
        <f>SUM(F132:P132)</f>
        <v>0</v>
      </c>
    </row>
    <row r="133" spans="1:17" ht="22.5" x14ac:dyDescent="0.2">
      <c r="A133" s="39">
        <v>29</v>
      </c>
      <c r="B133" s="9" t="s">
        <v>113</v>
      </c>
      <c r="C133" s="9"/>
      <c r="D133" s="10">
        <v>40036448</v>
      </c>
      <c r="E133" s="10" t="s">
        <v>136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38">
        <f>SUM(F133:P133)</f>
        <v>0</v>
      </c>
    </row>
    <row r="134" spans="1:17" ht="22.5" customHeight="1" x14ac:dyDescent="0.2">
      <c r="A134" s="39">
        <v>29</v>
      </c>
      <c r="B134" s="9" t="s">
        <v>113</v>
      </c>
      <c r="C134" s="9"/>
      <c r="D134" s="10">
        <v>40033898</v>
      </c>
      <c r="E134" s="10" t="s">
        <v>137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38">
        <f>SUM(F134:P134)</f>
        <v>0</v>
      </c>
    </row>
    <row r="135" spans="1:17" ht="22.5" x14ac:dyDescent="0.2">
      <c r="A135" s="39">
        <v>29</v>
      </c>
      <c r="B135" s="9" t="s">
        <v>113</v>
      </c>
      <c r="C135" s="9"/>
      <c r="D135" s="10">
        <v>40024563</v>
      </c>
      <c r="E135" s="10" t="s">
        <v>138</v>
      </c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38">
        <f>SUM(F135:P135)</f>
        <v>0</v>
      </c>
    </row>
    <row r="136" spans="1:17" ht="22.5" customHeight="1" x14ac:dyDescent="0.2">
      <c r="A136" s="39">
        <v>29</v>
      </c>
      <c r="B136" s="9" t="s">
        <v>113</v>
      </c>
      <c r="C136" s="9"/>
      <c r="D136" s="10">
        <v>40018009</v>
      </c>
      <c r="E136" s="10" t="s">
        <v>139</v>
      </c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38">
        <f>SUM(F136:P136)</f>
        <v>0</v>
      </c>
    </row>
    <row r="137" spans="1:17" ht="22.5" x14ac:dyDescent="0.2">
      <c r="A137" s="39">
        <v>29</v>
      </c>
      <c r="B137" s="9" t="s">
        <v>113</v>
      </c>
      <c r="C137" s="9"/>
      <c r="D137" s="10">
        <v>40035196</v>
      </c>
      <c r="E137" s="10" t="s">
        <v>140</v>
      </c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38">
        <f>SUM(F137:P137)</f>
        <v>0</v>
      </c>
    </row>
    <row r="138" spans="1:17" ht="22.5" x14ac:dyDescent="0.2">
      <c r="A138" s="39">
        <v>29</v>
      </c>
      <c r="B138" s="9" t="s">
        <v>113</v>
      </c>
      <c r="C138" s="9"/>
      <c r="D138" s="10">
        <v>40026256</v>
      </c>
      <c r="E138" s="10" t="s">
        <v>141</v>
      </c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38">
        <f>SUM(F138:P138)</f>
        <v>0</v>
      </c>
    </row>
    <row r="139" spans="1:17" x14ac:dyDescent="0.2">
      <c r="A139" s="39">
        <v>29</v>
      </c>
      <c r="B139" s="9" t="s">
        <v>142</v>
      </c>
      <c r="C139" s="25"/>
      <c r="D139" s="10"/>
      <c r="E139" s="10" t="s">
        <v>143</v>
      </c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38">
        <f>SUM(F139:P139)</f>
        <v>0</v>
      </c>
    </row>
    <row r="140" spans="1:17" x14ac:dyDescent="0.2">
      <c r="A140" s="39">
        <v>29</v>
      </c>
      <c r="B140" s="9" t="s">
        <v>144</v>
      </c>
      <c r="C140" s="25"/>
      <c r="D140" s="10"/>
      <c r="E140" s="10" t="s">
        <v>145</v>
      </c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38">
        <f>SUM(F140:P140)</f>
        <v>0</v>
      </c>
    </row>
    <row r="141" spans="1:17" x14ac:dyDescent="0.2">
      <c r="A141" s="39">
        <v>30</v>
      </c>
      <c r="B141" s="9"/>
      <c r="C141" s="9"/>
      <c r="D141" s="10"/>
      <c r="E141" s="10" t="s">
        <v>146</v>
      </c>
      <c r="F141" s="13">
        <f>+F142</f>
        <v>0</v>
      </c>
      <c r="G141" s="13">
        <f>+G142</f>
        <v>0</v>
      </c>
      <c r="H141" s="13">
        <f>+H142</f>
        <v>0</v>
      </c>
      <c r="I141" s="13"/>
      <c r="J141" s="13"/>
      <c r="K141" s="13"/>
      <c r="L141" s="13"/>
      <c r="M141" s="13"/>
      <c r="N141" s="13"/>
      <c r="O141" s="13"/>
      <c r="P141" s="13"/>
      <c r="Q141" s="38">
        <f>SUM(F141:P141)</f>
        <v>0</v>
      </c>
    </row>
    <row r="142" spans="1:17" x14ac:dyDescent="0.2">
      <c r="A142" s="39">
        <v>30</v>
      </c>
      <c r="B142" s="9">
        <v>10</v>
      </c>
      <c r="C142" s="9"/>
      <c r="D142" s="10"/>
      <c r="E142" s="10" t="s">
        <v>147</v>
      </c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38">
        <f>SUM(F142:P142)</f>
        <v>0</v>
      </c>
    </row>
    <row r="143" spans="1:17" x14ac:dyDescent="0.2">
      <c r="A143" s="39">
        <v>31</v>
      </c>
      <c r="B143" s="9"/>
      <c r="C143" s="9"/>
      <c r="D143" s="10"/>
      <c r="E143" s="10" t="s">
        <v>148</v>
      </c>
      <c r="F143" s="13">
        <f>+F144+F148+F331</f>
        <v>0</v>
      </c>
      <c r="G143" s="13">
        <f>+G144+G148+G331</f>
        <v>1021103894</v>
      </c>
      <c r="H143" s="13">
        <f>+H144+H148+H331</f>
        <v>1354067116</v>
      </c>
      <c r="I143" s="13"/>
      <c r="J143" s="13"/>
      <c r="K143" s="13"/>
      <c r="L143" s="13"/>
      <c r="M143" s="13"/>
      <c r="N143" s="13"/>
      <c r="O143" s="13"/>
      <c r="P143" s="13"/>
      <c r="Q143" s="38">
        <f>SUM(F143:P143)</f>
        <v>2375171010</v>
      </c>
    </row>
    <row r="144" spans="1:17" x14ac:dyDescent="0.2">
      <c r="A144" s="39">
        <v>31</v>
      </c>
      <c r="B144" s="9" t="s">
        <v>19</v>
      </c>
      <c r="C144" s="9"/>
      <c r="D144" s="10"/>
      <c r="E144" s="10" t="s">
        <v>149</v>
      </c>
      <c r="F144" s="13"/>
      <c r="G144" s="13">
        <f>G145</f>
        <v>14511023</v>
      </c>
      <c r="H144" s="13">
        <f>H145</f>
        <v>0</v>
      </c>
      <c r="I144" s="13"/>
      <c r="J144" s="13"/>
      <c r="K144" s="13"/>
      <c r="L144" s="13"/>
      <c r="M144" s="13"/>
      <c r="N144" s="13"/>
      <c r="O144" s="13"/>
      <c r="P144" s="13"/>
      <c r="Q144" s="38">
        <f>SUM(F144:P144)</f>
        <v>14511023</v>
      </c>
    </row>
    <row r="145" spans="1:17" x14ac:dyDescent="0.2">
      <c r="A145" s="39">
        <v>31</v>
      </c>
      <c r="B145" s="9" t="s">
        <v>19</v>
      </c>
      <c r="C145" s="9" t="s">
        <v>150</v>
      </c>
      <c r="D145" s="10"/>
      <c r="E145" s="10" t="s">
        <v>151</v>
      </c>
      <c r="F145" s="13"/>
      <c r="G145" s="13">
        <v>14511023</v>
      </c>
      <c r="H145" s="13">
        <v>0</v>
      </c>
      <c r="I145" s="13"/>
      <c r="J145" s="13"/>
      <c r="K145" s="13"/>
      <c r="L145" s="13"/>
      <c r="M145" s="13"/>
      <c r="N145" s="13"/>
      <c r="O145" s="13"/>
      <c r="P145" s="13"/>
      <c r="Q145" s="38">
        <f>SUM(F145:P145)</f>
        <v>14511023</v>
      </c>
    </row>
    <row r="146" spans="1:17" x14ac:dyDescent="0.2">
      <c r="A146" s="39">
        <v>31</v>
      </c>
      <c r="B146" s="9" t="s">
        <v>19</v>
      </c>
      <c r="C146" s="9" t="s">
        <v>150</v>
      </c>
      <c r="D146" s="10">
        <v>30381475</v>
      </c>
      <c r="E146" s="10" t="s">
        <v>152</v>
      </c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38"/>
    </row>
    <row r="147" spans="1:17" ht="22.5" x14ac:dyDescent="0.2">
      <c r="A147" s="39">
        <v>31</v>
      </c>
      <c r="B147" s="9" t="s">
        <v>19</v>
      </c>
      <c r="C147" s="9" t="s">
        <v>150</v>
      </c>
      <c r="D147" s="10">
        <v>40008261</v>
      </c>
      <c r="E147" s="10" t="s">
        <v>153</v>
      </c>
      <c r="F147" s="13"/>
      <c r="G147" s="13">
        <v>1685423</v>
      </c>
      <c r="H147" s="13">
        <v>0</v>
      </c>
      <c r="I147" s="13"/>
      <c r="J147" s="13"/>
      <c r="K147" s="13"/>
      <c r="L147" s="13"/>
      <c r="M147" s="13"/>
      <c r="N147" s="13"/>
      <c r="O147" s="13"/>
      <c r="P147" s="13"/>
      <c r="Q147" s="38"/>
    </row>
    <row r="148" spans="1:17" ht="12" customHeight="1" x14ac:dyDescent="0.2">
      <c r="A148" s="39">
        <v>31</v>
      </c>
      <c r="B148" s="9" t="s">
        <v>154</v>
      </c>
      <c r="C148" s="9"/>
      <c r="D148" s="10"/>
      <c r="E148" s="10" t="s">
        <v>155</v>
      </c>
      <c r="F148" s="13"/>
      <c r="G148" s="13">
        <f>+G149+G184+G227+G297+G315+G325</f>
        <v>1006592871</v>
      </c>
      <c r="H148" s="13">
        <f>+H149+H184+H227+H297+H315+H325</f>
        <v>1354067116</v>
      </c>
      <c r="I148" s="13"/>
      <c r="J148" s="13"/>
      <c r="K148" s="13"/>
      <c r="L148" s="13"/>
      <c r="M148" s="13"/>
      <c r="N148" s="13"/>
      <c r="O148" s="13"/>
      <c r="P148" s="13"/>
      <c r="Q148" s="38">
        <f>SUM(F148:P148)</f>
        <v>2360659987</v>
      </c>
    </row>
    <row r="149" spans="1:17" ht="12" customHeight="1" x14ac:dyDescent="0.2">
      <c r="A149" s="39">
        <v>31</v>
      </c>
      <c r="B149" s="9" t="s">
        <v>154</v>
      </c>
      <c r="C149" s="9" t="s">
        <v>15</v>
      </c>
      <c r="D149" s="10"/>
      <c r="E149" s="10" t="s">
        <v>156</v>
      </c>
      <c r="F149" s="13"/>
      <c r="G149" s="13"/>
      <c r="H149" s="13">
        <v>0</v>
      </c>
      <c r="I149" s="13"/>
      <c r="J149" s="13"/>
      <c r="K149" s="13"/>
      <c r="L149" s="13"/>
      <c r="M149" s="13"/>
      <c r="N149" s="13"/>
      <c r="O149" s="13"/>
      <c r="P149" s="13"/>
      <c r="Q149" s="38"/>
    </row>
    <row r="150" spans="1:17" ht="12" customHeight="1" x14ac:dyDescent="0.2">
      <c r="A150" s="39">
        <v>31</v>
      </c>
      <c r="B150" s="9" t="s">
        <v>154</v>
      </c>
      <c r="C150" s="9" t="s">
        <v>15</v>
      </c>
      <c r="D150" s="10">
        <v>20144258</v>
      </c>
      <c r="E150" s="10" t="s">
        <v>157</v>
      </c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38"/>
    </row>
    <row r="151" spans="1:17" ht="12" customHeight="1" x14ac:dyDescent="0.2">
      <c r="A151" s="39">
        <v>31</v>
      </c>
      <c r="B151" s="9" t="s">
        <v>154</v>
      </c>
      <c r="C151" s="9" t="s">
        <v>15</v>
      </c>
      <c r="D151" s="10">
        <v>30033690</v>
      </c>
      <c r="E151" s="10" t="s">
        <v>158</v>
      </c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38"/>
    </row>
    <row r="152" spans="1:17" ht="12" customHeight="1" x14ac:dyDescent="0.2">
      <c r="A152" s="39">
        <v>31</v>
      </c>
      <c r="B152" s="9" t="s">
        <v>154</v>
      </c>
      <c r="C152" s="9" t="s">
        <v>15</v>
      </c>
      <c r="D152" s="10">
        <v>30039296</v>
      </c>
      <c r="E152" s="10" t="s">
        <v>159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38"/>
    </row>
    <row r="153" spans="1:17" ht="12" customHeight="1" x14ac:dyDescent="0.2">
      <c r="A153" s="39">
        <v>31</v>
      </c>
      <c r="B153" s="9" t="s">
        <v>154</v>
      </c>
      <c r="C153" s="9" t="s">
        <v>15</v>
      </c>
      <c r="D153" s="10">
        <v>30071574</v>
      </c>
      <c r="E153" s="10" t="s">
        <v>160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38"/>
    </row>
    <row r="154" spans="1:17" ht="12" customHeight="1" x14ac:dyDescent="0.2">
      <c r="A154" s="39">
        <v>31</v>
      </c>
      <c r="B154" s="9" t="s">
        <v>154</v>
      </c>
      <c r="C154" s="9" t="s">
        <v>15</v>
      </c>
      <c r="D154" s="10">
        <v>30094259</v>
      </c>
      <c r="E154" s="10" t="s">
        <v>161</v>
      </c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38"/>
    </row>
    <row r="155" spans="1:17" ht="12" customHeight="1" x14ac:dyDescent="0.2">
      <c r="A155" s="39">
        <v>31</v>
      </c>
      <c r="B155" s="9" t="s">
        <v>154</v>
      </c>
      <c r="C155" s="9" t="s">
        <v>15</v>
      </c>
      <c r="D155" s="10">
        <v>30123644</v>
      </c>
      <c r="E155" s="10" t="s">
        <v>162</v>
      </c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38"/>
    </row>
    <row r="156" spans="1:17" ht="12" customHeight="1" x14ac:dyDescent="0.2">
      <c r="A156" s="39">
        <v>31</v>
      </c>
      <c r="B156" s="9" t="s">
        <v>154</v>
      </c>
      <c r="C156" s="9" t="s">
        <v>15</v>
      </c>
      <c r="D156" s="10">
        <v>30142422</v>
      </c>
      <c r="E156" s="10" t="s">
        <v>163</v>
      </c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38"/>
    </row>
    <row r="157" spans="1:17" ht="14.25" customHeight="1" x14ac:dyDescent="0.2">
      <c r="A157" s="39">
        <v>31</v>
      </c>
      <c r="B157" s="9" t="s">
        <v>154</v>
      </c>
      <c r="C157" s="9" t="s">
        <v>15</v>
      </c>
      <c r="D157" s="10">
        <v>30361823</v>
      </c>
      <c r="E157" s="10" t="s">
        <v>164</v>
      </c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38"/>
    </row>
    <row r="158" spans="1:17" ht="14.25" customHeight="1" x14ac:dyDescent="0.2">
      <c r="A158" s="39">
        <v>31</v>
      </c>
      <c r="B158" s="9" t="s">
        <v>154</v>
      </c>
      <c r="C158" s="9" t="s">
        <v>15</v>
      </c>
      <c r="D158" s="10">
        <v>30366878</v>
      </c>
      <c r="E158" s="10" t="s">
        <v>165</v>
      </c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38"/>
    </row>
    <row r="159" spans="1:17" ht="14.25" customHeight="1" x14ac:dyDescent="0.2">
      <c r="A159" s="39">
        <v>31</v>
      </c>
      <c r="B159" s="9" t="s">
        <v>154</v>
      </c>
      <c r="C159" s="9" t="s">
        <v>15</v>
      </c>
      <c r="D159" s="10">
        <v>30371622</v>
      </c>
      <c r="E159" s="10" t="s">
        <v>166</v>
      </c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38"/>
    </row>
    <row r="160" spans="1:17" ht="14.25" customHeight="1" x14ac:dyDescent="0.2">
      <c r="A160" s="39">
        <v>31</v>
      </c>
      <c r="B160" s="9" t="s">
        <v>154</v>
      </c>
      <c r="C160" s="9" t="s">
        <v>15</v>
      </c>
      <c r="D160" s="10">
        <v>30390722</v>
      </c>
      <c r="E160" s="10" t="s">
        <v>167</v>
      </c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38"/>
    </row>
    <row r="161" spans="1:17" ht="14.25" customHeight="1" x14ac:dyDescent="0.2">
      <c r="A161" s="39">
        <v>31</v>
      </c>
      <c r="B161" s="9" t="s">
        <v>154</v>
      </c>
      <c r="C161" s="9" t="s">
        <v>15</v>
      </c>
      <c r="D161" s="10">
        <v>30464304</v>
      </c>
      <c r="E161" s="10" t="s">
        <v>168</v>
      </c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38"/>
    </row>
    <row r="162" spans="1:17" ht="14.25" customHeight="1" x14ac:dyDescent="0.2">
      <c r="A162" s="39">
        <v>31</v>
      </c>
      <c r="B162" s="9" t="s">
        <v>154</v>
      </c>
      <c r="C162" s="9" t="s">
        <v>15</v>
      </c>
      <c r="D162" s="10">
        <v>30469085</v>
      </c>
      <c r="E162" s="10" t="s">
        <v>169</v>
      </c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38"/>
    </row>
    <row r="163" spans="1:17" ht="14.25" customHeight="1" x14ac:dyDescent="0.2">
      <c r="A163" s="39">
        <v>31</v>
      </c>
      <c r="B163" s="9" t="s">
        <v>154</v>
      </c>
      <c r="C163" s="9" t="s">
        <v>15</v>
      </c>
      <c r="D163" s="10">
        <v>30473011</v>
      </c>
      <c r="E163" s="10" t="s">
        <v>170</v>
      </c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38"/>
    </row>
    <row r="164" spans="1:17" ht="14.25" customHeight="1" x14ac:dyDescent="0.2">
      <c r="A164" s="39">
        <v>31</v>
      </c>
      <c r="B164" s="9" t="s">
        <v>154</v>
      </c>
      <c r="C164" s="9" t="s">
        <v>15</v>
      </c>
      <c r="D164" s="10">
        <v>30473037</v>
      </c>
      <c r="E164" s="10" t="s">
        <v>171</v>
      </c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38"/>
    </row>
    <row r="165" spans="1:17" ht="14.25" customHeight="1" x14ac:dyDescent="0.2">
      <c r="A165" s="39">
        <v>31</v>
      </c>
      <c r="B165" s="9" t="s">
        <v>154</v>
      </c>
      <c r="C165" s="9" t="s">
        <v>15</v>
      </c>
      <c r="D165" s="10">
        <v>30482212</v>
      </c>
      <c r="E165" s="10" t="s">
        <v>172</v>
      </c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38"/>
    </row>
    <row r="166" spans="1:17" ht="14.25" customHeight="1" x14ac:dyDescent="0.2">
      <c r="A166" s="39">
        <v>31</v>
      </c>
      <c r="B166" s="9" t="s">
        <v>154</v>
      </c>
      <c r="C166" s="9" t="s">
        <v>15</v>
      </c>
      <c r="D166" s="10">
        <v>30487269</v>
      </c>
      <c r="E166" s="10" t="s">
        <v>173</v>
      </c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38"/>
    </row>
    <row r="167" spans="1:17" ht="14.25" customHeight="1" x14ac:dyDescent="0.2">
      <c r="A167" s="39">
        <v>31</v>
      </c>
      <c r="B167" s="9" t="s">
        <v>154</v>
      </c>
      <c r="C167" s="9" t="s">
        <v>15</v>
      </c>
      <c r="D167" s="10">
        <v>40001274</v>
      </c>
      <c r="E167" s="10" t="s">
        <v>174</v>
      </c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38"/>
    </row>
    <row r="168" spans="1:17" ht="14.25" customHeight="1" x14ac:dyDescent="0.2">
      <c r="A168" s="39">
        <v>31</v>
      </c>
      <c r="B168" s="9" t="s">
        <v>154</v>
      </c>
      <c r="C168" s="9" t="s">
        <v>15</v>
      </c>
      <c r="D168" s="10">
        <v>40003115</v>
      </c>
      <c r="E168" s="10" t="s">
        <v>175</v>
      </c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38"/>
    </row>
    <row r="169" spans="1:17" ht="14.25" customHeight="1" x14ac:dyDescent="0.2">
      <c r="A169" s="39">
        <v>31</v>
      </c>
      <c r="B169" s="9" t="s">
        <v>154</v>
      </c>
      <c r="C169" s="9" t="s">
        <v>15</v>
      </c>
      <c r="D169" s="10">
        <v>40007652</v>
      </c>
      <c r="E169" s="10" t="s">
        <v>176</v>
      </c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38"/>
    </row>
    <row r="170" spans="1:17" ht="14.25" customHeight="1" x14ac:dyDescent="0.2">
      <c r="A170" s="39">
        <v>31</v>
      </c>
      <c r="B170" s="9" t="s">
        <v>154</v>
      </c>
      <c r="C170" s="9" t="s">
        <v>15</v>
      </c>
      <c r="D170" s="10">
        <v>40010601</v>
      </c>
      <c r="E170" s="10" t="s">
        <v>177</v>
      </c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38"/>
    </row>
    <row r="171" spans="1:17" ht="14.25" customHeight="1" x14ac:dyDescent="0.2">
      <c r="A171" s="39">
        <v>31</v>
      </c>
      <c r="B171" s="9" t="s">
        <v>154</v>
      </c>
      <c r="C171" s="9" t="s">
        <v>15</v>
      </c>
      <c r="D171" s="10">
        <v>40011115</v>
      </c>
      <c r="E171" s="10" t="s">
        <v>178</v>
      </c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38"/>
    </row>
    <row r="172" spans="1:17" ht="14.25" customHeight="1" x14ac:dyDescent="0.2">
      <c r="A172" s="39">
        <v>31</v>
      </c>
      <c r="B172" s="9" t="s">
        <v>154</v>
      </c>
      <c r="C172" s="9" t="s">
        <v>15</v>
      </c>
      <c r="D172" s="10">
        <v>40016900</v>
      </c>
      <c r="E172" s="10" t="s">
        <v>179</v>
      </c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38"/>
    </row>
    <row r="173" spans="1:17" ht="14.25" customHeight="1" x14ac:dyDescent="0.2">
      <c r="A173" s="39">
        <v>31</v>
      </c>
      <c r="B173" s="9" t="s">
        <v>154</v>
      </c>
      <c r="C173" s="9" t="s">
        <v>15</v>
      </c>
      <c r="D173" s="10">
        <v>40016955</v>
      </c>
      <c r="E173" s="10" t="s">
        <v>180</v>
      </c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38"/>
    </row>
    <row r="174" spans="1:17" ht="14.25" customHeight="1" x14ac:dyDescent="0.2">
      <c r="A174" s="39">
        <v>31</v>
      </c>
      <c r="B174" s="9" t="s">
        <v>154</v>
      </c>
      <c r="C174" s="9" t="s">
        <v>15</v>
      </c>
      <c r="D174" s="10">
        <v>40018252</v>
      </c>
      <c r="E174" s="10" t="s">
        <v>181</v>
      </c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38"/>
    </row>
    <row r="175" spans="1:17" ht="14.25" customHeight="1" x14ac:dyDescent="0.2">
      <c r="A175" s="39">
        <v>31</v>
      </c>
      <c r="B175" s="9" t="s">
        <v>154</v>
      </c>
      <c r="C175" s="9" t="s">
        <v>15</v>
      </c>
      <c r="D175" s="10">
        <v>40018335</v>
      </c>
      <c r="E175" s="10" t="s">
        <v>182</v>
      </c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38"/>
    </row>
    <row r="176" spans="1:17" ht="14.25" customHeight="1" x14ac:dyDescent="0.2">
      <c r="A176" s="39">
        <v>31</v>
      </c>
      <c r="B176" s="9" t="s">
        <v>154</v>
      </c>
      <c r="C176" s="9" t="s">
        <v>15</v>
      </c>
      <c r="D176" s="10">
        <v>40018835</v>
      </c>
      <c r="E176" s="10" t="s">
        <v>183</v>
      </c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38"/>
    </row>
    <row r="177" spans="1:17" ht="14.25" customHeight="1" x14ac:dyDescent="0.2">
      <c r="A177" s="39">
        <v>31</v>
      </c>
      <c r="B177" s="9" t="s">
        <v>154</v>
      </c>
      <c r="C177" s="9" t="s">
        <v>15</v>
      </c>
      <c r="D177" s="10">
        <v>40018909</v>
      </c>
      <c r="E177" s="10" t="s">
        <v>184</v>
      </c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38"/>
    </row>
    <row r="178" spans="1:17" ht="14.25" customHeight="1" x14ac:dyDescent="0.2">
      <c r="A178" s="39">
        <v>31</v>
      </c>
      <c r="B178" s="9" t="s">
        <v>154</v>
      </c>
      <c r="C178" s="9" t="s">
        <v>15</v>
      </c>
      <c r="D178" s="10">
        <v>40020393</v>
      </c>
      <c r="E178" s="10" t="s">
        <v>185</v>
      </c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38"/>
    </row>
    <row r="179" spans="1:17" ht="14.25" customHeight="1" x14ac:dyDescent="0.2">
      <c r="A179" s="39">
        <v>31</v>
      </c>
      <c r="B179" s="9" t="s">
        <v>154</v>
      </c>
      <c r="C179" s="9" t="s">
        <v>15</v>
      </c>
      <c r="D179" s="10">
        <v>40022523</v>
      </c>
      <c r="E179" s="10" t="s">
        <v>186</v>
      </c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38"/>
    </row>
    <row r="180" spans="1:17" ht="14.25" customHeight="1" x14ac:dyDescent="0.2">
      <c r="A180" s="39">
        <v>31</v>
      </c>
      <c r="B180" s="9" t="s">
        <v>154</v>
      </c>
      <c r="C180" s="9" t="s">
        <v>15</v>
      </c>
      <c r="D180" s="10">
        <v>40023341</v>
      </c>
      <c r="E180" s="10" t="s">
        <v>187</v>
      </c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38"/>
    </row>
    <row r="181" spans="1:17" ht="14.25" customHeight="1" x14ac:dyDescent="0.2">
      <c r="A181" s="39">
        <v>31</v>
      </c>
      <c r="B181" s="9" t="s">
        <v>154</v>
      </c>
      <c r="C181" s="9" t="s">
        <v>15</v>
      </c>
      <c r="D181" s="10">
        <v>40023343</v>
      </c>
      <c r="E181" s="10" t="s">
        <v>188</v>
      </c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38"/>
    </row>
    <row r="182" spans="1:17" ht="14.25" customHeight="1" x14ac:dyDescent="0.2">
      <c r="A182" s="39">
        <v>31</v>
      </c>
      <c r="B182" s="9" t="s">
        <v>154</v>
      </c>
      <c r="C182" s="9" t="s">
        <v>15</v>
      </c>
      <c r="D182" s="10">
        <v>40023413</v>
      </c>
      <c r="E182" s="10" t="s">
        <v>189</v>
      </c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38"/>
    </row>
    <row r="183" spans="1:17" ht="14.25" customHeight="1" x14ac:dyDescent="0.2">
      <c r="A183" s="39">
        <v>31</v>
      </c>
      <c r="B183" s="9" t="s">
        <v>154</v>
      </c>
      <c r="C183" s="9" t="s">
        <v>15</v>
      </c>
      <c r="D183" s="10">
        <v>30462675</v>
      </c>
      <c r="E183" s="10" t="s">
        <v>190</v>
      </c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38"/>
    </row>
    <row r="184" spans="1:17" x14ac:dyDescent="0.2">
      <c r="A184" s="39">
        <v>31</v>
      </c>
      <c r="B184" s="9" t="s">
        <v>154</v>
      </c>
      <c r="C184" s="9" t="s">
        <v>150</v>
      </c>
      <c r="D184" s="10"/>
      <c r="E184" s="10" t="s">
        <v>151</v>
      </c>
      <c r="F184" s="13"/>
      <c r="G184" s="13">
        <v>6251194</v>
      </c>
      <c r="H184" s="13">
        <v>41113753</v>
      </c>
      <c r="I184" s="13"/>
      <c r="J184" s="13"/>
      <c r="K184" s="13"/>
      <c r="L184" s="13"/>
      <c r="M184" s="13"/>
      <c r="N184" s="13"/>
      <c r="O184" s="13"/>
      <c r="P184" s="13"/>
      <c r="Q184" s="38">
        <f>SUM(F184:P184)</f>
        <v>47364947</v>
      </c>
    </row>
    <row r="185" spans="1:17" x14ac:dyDescent="0.2">
      <c r="A185" s="39">
        <v>31</v>
      </c>
      <c r="B185" s="9" t="s">
        <v>154</v>
      </c>
      <c r="C185" s="9" t="s">
        <v>150</v>
      </c>
      <c r="D185" s="10">
        <v>20144258</v>
      </c>
      <c r="E185" s="10" t="s">
        <v>191</v>
      </c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38"/>
    </row>
    <row r="186" spans="1:17" x14ac:dyDescent="0.2">
      <c r="A186" s="39">
        <v>31</v>
      </c>
      <c r="B186" s="9" t="s">
        <v>154</v>
      </c>
      <c r="C186" s="9" t="s">
        <v>150</v>
      </c>
      <c r="D186" s="10">
        <v>30033690</v>
      </c>
      <c r="E186" s="10" t="s">
        <v>158</v>
      </c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38"/>
    </row>
    <row r="187" spans="1:17" x14ac:dyDescent="0.2">
      <c r="A187" s="39">
        <v>31</v>
      </c>
      <c r="B187" s="9" t="s">
        <v>154</v>
      </c>
      <c r="C187" s="9" t="s">
        <v>150</v>
      </c>
      <c r="D187" s="10">
        <v>30039296</v>
      </c>
      <c r="E187" s="10" t="s">
        <v>159</v>
      </c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38"/>
    </row>
    <row r="188" spans="1:17" x14ac:dyDescent="0.2">
      <c r="A188" s="39">
        <v>31</v>
      </c>
      <c r="B188" s="9" t="s">
        <v>154</v>
      </c>
      <c r="C188" s="9" t="s">
        <v>150</v>
      </c>
      <c r="D188" s="10">
        <v>30071148</v>
      </c>
      <c r="E188" s="10" t="s">
        <v>192</v>
      </c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38"/>
    </row>
    <row r="189" spans="1:17" x14ac:dyDescent="0.2">
      <c r="A189" s="39">
        <v>31</v>
      </c>
      <c r="B189" s="9" t="s">
        <v>154</v>
      </c>
      <c r="C189" s="9" t="s">
        <v>150</v>
      </c>
      <c r="D189" s="10">
        <v>30071574</v>
      </c>
      <c r="E189" s="10" t="s">
        <v>160</v>
      </c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38"/>
    </row>
    <row r="190" spans="1:17" x14ac:dyDescent="0.2">
      <c r="A190" s="39">
        <v>31</v>
      </c>
      <c r="B190" s="9" t="s">
        <v>154</v>
      </c>
      <c r="C190" s="9" t="s">
        <v>150</v>
      </c>
      <c r="D190" s="10">
        <v>30076162</v>
      </c>
      <c r="E190" s="10" t="s">
        <v>193</v>
      </c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38"/>
    </row>
    <row r="191" spans="1:17" x14ac:dyDescent="0.2">
      <c r="A191" s="39">
        <v>31</v>
      </c>
      <c r="B191" s="9" t="s">
        <v>154</v>
      </c>
      <c r="C191" s="9" t="s">
        <v>150</v>
      </c>
      <c r="D191" s="10">
        <v>30094259</v>
      </c>
      <c r="E191" s="10" t="s">
        <v>161</v>
      </c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38"/>
    </row>
    <row r="192" spans="1:17" x14ac:dyDescent="0.2">
      <c r="A192" s="39">
        <v>31</v>
      </c>
      <c r="B192" s="9" t="s">
        <v>154</v>
      </c>
      <c r="C192" s="9" t="s">
        <v>150</v>
      </c>
      <c r="D192" s="10">
        <v>30103888</v>
      </c>
      <c r="E192" s="10" t="s">
        <v>194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38"/>
    </row>
    <row r="193" spans="1:17" x14ac:dyDescent="0.2">
      <c r="A193" s="39">
        <v>31</v>
      </c>
      <c r="B193" s="9" t="s">
        <v>154</v>
      </c>
      <c r="C193" s="9" t="s">
        <v>150</v>
      </c>
      <c r="D193" s="10">
        <v>30104061</v>
      </c>
      <c r="E193" s="10" t="s">
        <v>195</v>
      </c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38"/>
    </row>
    <row r="194" spans="1:17" x14ac:dyDescent="0.2">
      <c r="A194" s="39">
        <v>31</v>
      </c>
      <c r="B194" s="9" t="s">
        <v>154</v>
      </c>
      <c r="C194" s="9" t="s">
        <v>150</v>
      </c>
      <c r="D194" s="10">
        <v>30104105</v>
      </c>
      <c r="E194" s="10" t="s">
        <v>196</v>
      </c>
      <c r="F194" s="13"/>
      <c r="G194" s="13">
        <f>8276600</f>
        <v>8276600</v>
      </c>
      <c r="H194" s="13">
        <v>7067700</v>
      </c>
      <c r="I194" s="13"/>
      <c r="J194" s="13"/>
      <c r="K194" s="13"/>
      <c r="L194" s="13"/>
      <c r="M194" s="13"/>
      <c r="N194" s="13"/>
      <c r="O194" s="13"/>
      <c r="P194" s="13"/>
      <c r="Q194" s="38"/>
    </row>
    <row r="195" spans="1:17" x14ac:dyDescent="0.2">
      <c r="A195" s="39">
        <v>31</v>
      </c>
      <c r="B195" s="9" t="s">
        <v>154</v>
      </c>
      <c r="C195" s="9" t="s">
        <v>150</v>
      </c>
      <c r="D195" s="10">
        <v>30105664</v>
      </c>
      <c r="E195" s="10" t="s">
        <v>197</v>
      </c>
      <c r="F195" s="13"/>
      <c r="G195" s="13">
        <v>9167500</v>
      </c>
      <c r="H195" s="13">
        <v>3136250</v>
      </c>
      <c r="I195" s="13"/>
      <c r="J195" s="13"/>
      <c r="K195" s="13"/>
      <c r="L195" s="13"/>
      <c r="M195" s="13"/>
      <c r="N195" s="13"/>
      <c r="O195" s="13"/>
      <c r="P195" s="13"/>
      <c r="Q195" s="38"/>
    </row>
    <row r="196" spans="1:17" x14ac:dyDescent="0.2">
      <c r="A196" s="39">
        <v>31</v>
      </c>
      <c r="B196" s="9" t="s">
        <v>154</v>
      </c>
      <c r="C196" s="9" t="s">
        <v>150</v>
      </c>
      <c r="D196" s="10">
        <v>30121105</v>
      </c>
      <c r="E196" s="10" t="s">
        <v>198</v>
      </c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38"/>
    </row>
    <row r="197" spans="1:17" x14ac:dyDescent="0.2">
      <c r="A197" s="39">
        <v>31</v>
      </c>
      <c r="B197" s="9" t="s">
        <v>154</v>
      </c>
      <c r="C197" s="9" t="s">
        <v>150</v>
      </c>
      <c r="D197" s="10">
        <v>30129766</v>
      </c>
      <c r="E197" s="10" t="s">
        <v>199</v>
      </c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38"/>
    </row>
    <row r="198" spans="1:17" x14ac:dyDescent="0.2">
      <c r="A198" s="39">
        <v>31</v>
      </c>
      <c r="B198" s="9" t="s">
        <v>154</v>
      </c>
      <c r="C198" s="9" t="s">
        <v>150</v>
      </c>
      <c r="D198" s="10">
        <v>30136075</v>
      </c>
      <c r="E198" s="10" t="s">
        <v>200</v>
      </c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38"/>
    </row>
    <row r="199" spans="1:17" x14ac:dyDescent="0.2">
      <c r="A199" s="39">
        <v>31</v>
      </c>
      <c r="B199" s="9" t="s">
        <v>154</v>
      </c>
      <c r="C199" s="9" t="s">
        <v>150</v>
      </c>
      <c r="D199" s="10">
        <v>30136109</v>
      </c>
      <c r="E199" s="10" t="s">
        <v>201</v>
      </c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38"/>
    </row>
    <row r="200" spans="1:17" x14ac:dyDescent="0.2">
      <c r="A200" s="39">
        <v>31</v>
      </c>
      <c r="B200" s="9" t="s">
        <v>154</v>
      </c>
      <c r="C200" s="9" t="s">
        <v>150</v>
      </c>
      <c r="D200" s="10">
        <v>30142422</v>
      </c>
      <c r="E200" s="10" t="s">
        <v>202</v>
      </c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38"/>
    </row>
    <row r="201" spans="1:17" x14ac:dyDescent="0.2">
      <c r="A201" s="39">
        <v>31</v>
      </c>
      <c r="B201" s="9" t="s">
        <v>154</v>
      </c>
      <c r="C201" s="9" t="s">
        <v>150</v>
      </c>
      <c r="D201" s="10">
        <v>30351000</v>
      </c>
      <c r="E201" s="10" t="s">
        <v>203</v>
      </c>
      <c r="F201" s="13"/>
      <c r="G201" s="13">
        <v>1632694</v>
      </c>
      <c r="H201" s="13">
        <v>20982495</v>
      </c>
      <c r="I201" s="13"/>
      <c r="J201" s="13"/>
      <c r="K201" s="13"/>
      <c r="L201" s="13"/>
      <c r="M201" s="13"/>
      <c r="N201" s="13"/>
      <c r="O201" s="13"/>
      <c r="P201" s="13"/>
      <c r="Q201" s="38"/>
    </row>
    <row r="202" spans="1:17" x14ac:dyDescent="0.2">
      <c r="A202" s="39">
        <v>31</v>
      </c>
      <c r="B202" s="9" t="s">
        <v>154</v>
      </c>
      <c r="C202" s="9" t="s">
        <v>150</v>
      </c>
      <c r="D202" s="10">
        <v>30361823</v>
      </c>
      <c r="E202" s="10" t="s">
        <v>164</v>
      </c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38"/>
    </row>
    <row r="203" spans="1:17" x14ac:dyDescent="0.2">
      <c r="A203" s="39">
        <v>31</v>
      </c>
      <c r="B203" s="9" t="s">
        <v>154</v>
      </c>
      <c r="C203" s="9" t="s">
        <v>150</v>
      </c>
      <c r="D203" s="10">
        <v>30366878</v>
      </c>
      <c r="E203" s="10" t="s">
        <v>165</v>
      </c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38"/>
    </row>
    <row r="204" spans="1:17" x14ac:dyDescent="0.2">
      <c r="A204" s="39">
        <v>31</v>
      </c>
      <c r="B204" s="9" t="s">
        <v>154</v>
      </c>
      <c r="C204" s="9" t="s">
        <v>150</v>
      </c>
      <c r="D204" s="10">
        <v>30371622</v>
      </c>
      <c r="E204" s="10" t="s">
        <v>166</v>
      </c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38"/>
    </row>
    <row r="205" spans="1:17" x14ac:dyDescent="0.2">
      <c r="A205" s="39">
        <v>31</v>
      </c>
      <c r="B205" s="9" t="s">
        <v>154</v>
      </c>
      <c r="C205" s="9" t="s">
        <v>150</v>
      </c>
      <c r="D205" s="10">
        <v>30386572</v>
      </c>
      <c r="E205" s="10" t="s">
        <v>204</v>
      </c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38"/>
    </row>
    <row r="206" spans="1:17" x14ac:dyDescent="0.2">
      <c r="A206" s="39">
        <v>31</v>
      </c>
      <c r="B206" s="9" t="s">
        <v>154</v>
      </c>
      <c r="C206" s="9" t="s">
        <v>150</v>
      </c>
      <c r="D206" s="10">
        <v>30390722</v>
      </c>
      <c r="E206" s="10" t="s">
        <v>205</v>
      </c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38"/>
    </row>
    <row r="207" spans="1:17" x14ac:dyDescent="0.2">
      <c r="A207" s="39">
        <v>31</v>
      </c>
      <c r="B207" s="9" t="s">
        <v>154</v>
      </c>
      <c r="C207" s="9" t="s">
        <v>150</v>
      </c>
      <c r="D207" s="10">
        <v>30464304</v>
      </c>
      <c r="E207" s="10" t="s">
        <v>168</v>
      </c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38"/>
    </row>
    <row r="208" spans="1:17" x14ac:dyDescent="0.2">
      <c r="A208" s="39">
        <v>31</v>
      </c>
      <c r="B208" s="9" t="s">
        <v>154</v>
      </c>
      <c r="C208" s="9" t="s">
        <v>150</v>
      </c>
      <c r="D208" s="10">
        <v>30464747</v>
      </c>
      <c r="E208" s="10" t="s">
        <v>206</v>
      </c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38"/>
    </row>
    <row r="209" spans="1:17" x14ac:dyDescent="0.2">
      <c r="A209" s="39">
        <v>31</v>
      </c>
      <c r="B209" s="9" t="s">
        <v>154</v>
      </c>
      <c r="C209" s="9" t="s">
        <v>150</v>
      </c>
      <c r="D209" s="10">
        <v>30483898</v>
      </c>
      <c r="E209" s="10" t="s">
        <v>207</v>
      </c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38"/>
    </row>
    <row r="210" spans="1:17" x14ac:dyDescent="0.2">
      <c r="A210" s="39">
        <v>31</v>
      </c>
      <c r="B210" s="9" t="s">
        <v>154</v>
      </c>
      <c r="C210" s="9" t="s">
        <v>150</v>
      </c>
      <c r="D210" s="10">
        <v>30485028</v>
      </c>
      <c r="E210" s="10" t="s">
        <v>208</v>
      </c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38"/>
    </row>
    <row r="211" spans="1:17" x14ac:dyDescent="0.2">
      <c r="A211" s="39">
        <v>31</v>
      </c>
      <c r="B211" s="9" t="s">
        <v>154</v>
      </c>
      <c r="C211" s="9" t="s">
        <v>150</v>
      </c>
      <c r="D211" s="10">
        <v>30487269</v>
      </c>
      <c r="E211" s="10" t="s">
        <v>209</v>
      </c>
      <c r="F211" s="13"/>
      <c r="G211" s="13"/>
      <c r="H211" s="13">
        <v>4799969</v>
      </c>
      <c r="I211" s="13"/>
      <c r="J211" s="13"/>
      <c r="K211" s="13"/>
      <c r="L211" s="13"/>
      <c r="M211" s="13"/>
      <c r="N211" s="13"/>
      <c r="O211" s="13"/>
      <c r="P211" s="13"/>
      <c r="Q211" s="38"/>
    </row>
    <row r="212" spans="1:17" x14ac:dyDescent="0.2">
      <c r="A212" s="39">
        <v>31</v>
      </c>
      <c r="B212" s="9" t="s">
        <v>154</v>
      </c>
      <c r="C212" s="9" t="s">
        <v>150</v>
      </c>
      <c r="D212" s="10">
        <v>40001274</v>
      </c>
      <c r="E212" s="10" t="s">
        <v>210</v>
      </c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38"/>
    </row>
    <row r="213" spans="1:17" x14ac:dyDescent="0.2">
      <c r="A213" s="39">
        <v>31</v>
      </c>
      <c r="B213" s="9" t="s">
        <v>154</v>
      </c>
      <c r="C213" s="9" t="s">
        <v>150</v>
      </c>
      <c r="D213" s="10">
        <v>40003115</v>
      </c>
      <c r="E213" s="10" t="s">
        <v>211</v>
      </c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38"/>
    </row>
    <row r="214" spans="1:17" x14ac:dyDescent="0.2">
      <c r="A214" s="39">
        <v>31</v>
      </c>
      <c r="B214" s="9" t="s">
        <v>154</v>
      </c>
      <c r="C214" s="9" t="s">
        <v>150</v>
      </c>
      <c r="D214" s="10">
        <v>40003271</v>
      </c>
      <c r="E214" s="10" t="s">
        <v>212</v>
      </c>
      <c r="F214" s="13"/>
      <c r="G214" s="13"/>
      <c r="H214" s="13">
        <v>1680672</v>
      </c>
      <c r="I214" s="13"/>
      <c r="J214" s="13"/>
      <c r="K214" s="13"/>
      <c r="L214" s="13"/>
      <c r="M214" s="13"/>
      <c r="N214" s="13"/>
      <c r="O214" s="13"/>
      <c r="P214" s="13"/>
      <c r="Q214" s="38"/>
    </row>
    <row r="215" spans="1:17" x14ac:dyDescent="0.2">
      <c r="A215" s="39">
        <v>31</v>
      </c>
      <c r="B215" s="9" t="s">
        <v>154</v>
      </c>
      <c r="C215" s="9" t="s">
        <v>150</v>
      </c>
      <c r="D215" s="10">
        <v>40010956</v>
      </c>
      <c r="E215" s="10" t="s">
        <v>213</v>
      </c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38"/>
    </row>
    <row r="216" spans="1:17" x14ac:dyDescent="0.2">
      <c r="A216" s="39">
        <v>31</v>
      </c>
      <c r="B216" s="9" t="s">
        <v>154</v>
      </c>
      <c r="C216" s="9" t="s">
        <v>150</v>
      </c>
      <c r="D216" s="10">
        <v>40011115</v>
      </c>
      <c r="E216" s="10" t="s">
        <v>214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38"/>
    </row>
    <row r="217" spans="1:17" x14ac:dyDescent="0.2">
      <c r="A217" s="39">
        <v>31</v>
      </c>
      <c r="B217" s="9" t="s">
        <v>154</v>
      </c>
      <c r="C217" s="9" t="s">
        <v>150</v>
      </c>
      <c r="D217" s="10">
        <v>40013605</v>
      </c>
      <c r="E217" s="10" t="s">
        <v>215</v>
      </c>
      <c r="F217" s="13"/>
      <c r="G217" s="13">
        <v>0</v>
      </c>
      <c r="H217" s="13">
        <v>3446667</v>
      </c>
      <c r="I217" s="13"/>
      <c r="J217" s="13"/>
      <c r="K217" s="13"/>
      <c r="L217" s="13"/>
      <c r="M217" s="13"/>
      <c r="N217" s="13"/>
      <c r="O217" s="13"/>
      <c r="P217" s="13"/>
      <c r="Q217" s="38"/>
    </row>
    <row r="218" spans="1:17" x14ac:dyDescent="0.2">
      <c r="A218" s="39">
        <v>31</v>
      </c>
      <c r="B218" s="9" t="s">
        <v>154</v>
      </c>
      <c r="C218" s="9" t="s">
        <v>150</v>
      </c>
      <c r="D218" s="10">
        <v>40015078</v>
      </c>
      <c r="E218" s="10" t="s">
        <v>216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38"/>
    </row>
    <row r="219" spans="1:17" x14ac:dyDescent="0.2">
      <c r="A219" s="39">
        <v>31</v>
      </c>
      <c r="B219" s="9" t="s">
        <v>154</v>
      </c>
      <c r="C219" s="9" t="s">
        <v>150</v>
      </c>
      <c r="D219" s="10">
        <v>40015486</v>
      </c>
      <c r="E219" s="10" t="s">
        <v>217</v>
      </c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38"/>
    </row>
    <row r="220" spans="1:17" x14ac:dyDescent="0.2">
      <c r="A220" s="39">
        <v>31</v>
      </c>
      <c r="B220" s="9" t="s">
        <v>154</v>
      </c>
      <c r="C220" s="9" t="s">
        <v>150</v>
      </c>
      <c r="D220" s="10">
        <v>40018250</v>
      </c>
      <c r="E220" s="10" t="s">
        <v>218</v>
      </c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38"/>
    </row>
    <row r="221" spans="1:17" x14ac:dyDescent="0.2">
      <c r="A221" s="39">
        <v>31</v>
      </c>
      <c r="B221" s="9" t="s">
        <v>154</v>
      </c>
      <c r="C221" s="9" t="s">
        <v>150</v>
      </c>
      <c r="D221" s="10">
        <v>40018909</v>
      </c>
      <c r="E221" s="10" t="s">
        <v>219</v>
      </c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38"/>
    </row>
    <row r="222" spans="1:17" x14ac:dyDescent="0.2">
      <c r="A222" s="39">
        <v>31</v>
      </c>
      <c r="B222" s="9" t="s">
        <v>154</v>
      </c>
      <c r="C222" s="9" t="s">
        <v>150</v>
      </c>
      <c r="D222" s="10">
        <v>40020393</v>
      </c>
      <c r="E222" s="10" t="s">
        <v>220</v>
      </c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38"/>
    </row>
    <row r="223" spans="1:17" ht="22.5" x14ac:dyDescent="0.2">
      <c r="A223" s="39">
        <v>31</v>
      </c>
      <c r="B223" s="9" t="s">
        <v>154</v>
      </c>
      <c r="C223" s="9" t="s">
        <v>150</v>
      </c>
      <c r="D223" s="10">
        <v>40022523</v>
      </c>
      <c r="E223" s="10" t="s">
        <v>221</v>
      </c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38"/>
    </row>
    <row r="224" spans="1:17" x14ac:dyDescent="0.2">
      <c r="A224" s="39">
        <v>31</v>
      </c>
      <c r="B224" s="9" t="s">
        <v>154</v>
      </c>
      <c r="C224" s="9" t="s">
        <v>150</v>
      </c>
      <c r="D224" s="10">
        <v>40024260</v>
      </c>
      <c r="E224" s="10" t="s">
        <v>222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38"/>
    </row>
    <row r="225" spans="1:17" x14ac:dyDescent="0.2">
      <c r="A225" s="39">
        <v>31</v>
      </c>
      <c r="B225" s="9" t="s">
        <v>154</v>
      </c>
      <c r="C225" s="9" t="s">
        <v>150</v>
      </c>
      <c r="D225" s="10">
        <v>40006563</v>
      </c>
      <c r="E225" s="10" t="s">
        <v>223</v>
      </c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38"/>
    </row>
    <row r="226" spans="1:17" x14ac:dyDescent="0.2">
      <c r="A226" s="39">
        <v>31</v>
      </c>
      <c r="B226" s="9" t="s">
        <v>154</v>
      </c>
      <c r="C226" s="9" t="s">
        <v>150</v>
      </c>
      <c r="D226" s="10">
        <v>30462675</v>
      </c>
      <c r="E226" s="10" t="s">
        <v>190</v>
      </c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38"/>
    </row>
    <row r="227" spans="1:17" x14ac:dyDescent="0.2">
      <c r="A227" s="39">
        <v>31</v>
      </c>
      <c r="B227" s="9" t="s">
        <v>154</v>
      </c>
      <c r="C227" s="9" t="s">
        <v>224</v>
      </c>
      <c r="D227" s="10"/>
      <c r="E227" s="10" t="s">
        <v>225</v>
      </c>
      <c r="F227" s="13"/>
      <c r="G227" s="13">
        <v>987608056</v>
      </c>
      <c r="H227" s="13">
        <v>1306537600</v>
      </c>
      <c r="I227" s="13"/>
      <c r="J227" s="13"/>
      <c r="K227" s="13"/>
      <c r="L227" s="13"/>
      <c r="M227" s="13"/>
      <c r="N227" s="13"/>
      <c r="O227" s="13"/>
      <c r="P227" s="13"/>
      <c r="Q227" s="38">
        <f>SUM(F227:P227)</f>
        <v>2294145656</v>
      </c>
    </row>
    <row r="228" spans="1:17" x14ac:dyDescent="0.2">
      <c r="A228" s="39">
        <v>31</v>
      </c>
      <c r="B228" s="9" t="s">
        <v>154</v>
      </c>
      <c r="C228" s="9" t="s">
        <v>224</v>
      </c>
      <c r="D228" s="10">
        <v>20144258</v>
      </c>
      <c r="E228" s="10" t="s">
        <v>226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38"/>
    </row>
    <row r="229" spans="1:17" x14ac:dyDescent="0.2">
      <c r="A229" s="39">
        <v>31</v>
      </c>
      <c r="B229" s="9" t="s">
        <v>154</v>
      </c>
      <c r="C229" s="9" t="s">
        <v>224</v>
      </c>
      <c r="D229" s="10">
        <v>30033690</v>
      </c>
      <c r="E229" s="10" t="s">
        <v>227</v>
      </c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38"/>
    </row>
    <row r="230" spans="1:17" x14ac:dyDescent="0.2">
      <c r="A230" s="39">
        <v>31</v>
      </c>
      <c r="B230" s="9" t="s">
        <v>154</v>
      </c>
      <c r="C230" s="9" t="s">
        <v>224</v>
      </c>
      <c r="D230" s="10">
        <v>30039296</v>
      </c>
      <c r="E230" s="10" t="s">
        <v>228</v>
      </c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38"/>
    </row>
    <row r="231" spans="1:17" x14ac:dyDescent="0.2">
      <c r="A231" s="39">
        <v>31</v>
      </c>
      <c r="B231" s="9" t="s">
        <v>154</v>
      </c>
      <c r="C231" s="9" t="s">
        <v>224</v>
      </c>
      <c r="D231" s="10">
        <v>30071148</v>
      </c>
      <c r="E231" s="10" t="s">
        <v>192</v>
      </c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38"/>
    </row>
    <row r="232" spans="1:17" x14ac:dyDescent="0.2">
      <c r="A232" s="39">
        <v>31</v>
      </c>
      <c r="B232" s="9" t="s">
        <v>154</v>
      </c>
      <c r="C232" s="9" t="s">
        <v>224</v>
      </c>
      <c r="D232" s="10">
        <v>30071574</v>
      </c>
      <c r="E232" s="10" t="s">
        <v>229</v>
      </c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38"/>
    </row>
    <row r="233" spans="1:17" x14ac:dyDescent="0.2">
      <c r="A233" s="39">
        <v>31</v>
      </c>
      <c r="B233" s="9" t="s">
        <v>154</v>
      </c>
      <c r="C233" s="9" t="s">
        <v>224</v>
      </c>
      <c r="D233" s="10">
        <v>30076162</v>
      </c>
      <c r="E233" s="10" t="s">
        <v>193</v>
      </c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38"/>
    </row>
    <row r="234" spans="1:17" x14ac:dyDescent="0.2">
      <c r="A234" s="39">
        <v>31</v>
      </c>
      <c r="B234" s="9" t="s">
        <v>154</v>
      </c>
      <c r="C234" s="9" t="s">
        <v>224</v>
      </c>
      <c r="D234" s="10">
        <v>30089742</v>
      </c>
      <c r="E234" s="10" t="s">
        <v>230</v>
      </c>
      <c r="F234" s="13"/>
      <c r="G234" s="13"/>
      <c r="H234" s="13">
        <v>104067701</v>
      </c>
      <c r="I234" s="13"/>
      <c r="J234" s="13"/>
      <c r="K234" s="13"/>
      <c r="L234" s="13"/>
      <c r="M234" s="13"/>
      <c r="N234" s="13"/>
      <c r="O234" s="13"/>
      <c r="P234" s="13"/>
      <c r="Q234" s="38"/>
    </row>
    <row r="235" spans="1:17" x14ac:dyDescent="0.2">
      <c r="A235" s="39">
        <v>31</v>
      </c>
      <c r="B235" s="9" t="s">
        <v>154</v>
      </c>
      <c r="C235" s="9" t="s">
        <v>224</v>
      </c>
      <c r="D235" s="10">
        <v>30094259</v>
      </c>
      <c r="E235" s="10" t="s">
        <v>231</v>
      </c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38"/>
    </row>
    <row r="236" spans="1:17" x14ac:dyDescent="0.2">
      <c r="A236" s="39">
        <v>31</v>
      </c>
      <c r="B236" s="9" t="s">
        <v>154</v>
      </c>
      <c r="C236" s="9" t="s">
        <v>224</v>
      </c>
      <c r="D236" s="10">
        <v>30103009</v>
      </c>
      <c r="E236" s="10" t="s">
        <v>232</v>
      </c>
      <c r="F236" s="13"/>
      <c r="G236" s="13">
        <v>73516724</v>
      </c>
      <c r="H236" s="13">
        <v>146928296</v>
      </c>
      <c r="I236" s="13"/>
      <c r="J236" s="13"/>
      <c r="K236" s="13"/>
      <c r="L236" s="13"/>
      <c r="M236" s="13"/>
      <c r="N236" s="13"/>
      <c r="O236" s="13"/>
      <c r="P236" s="13"/>
      <c r="Q236" s="38"/>
    </row>
    <row r="237" spans="1:17" x14ac:dyDescent="0.2">
      <c r="A237" s="39">
        <v>31</v>
      </c>
      <c r="B237" s="9" t="s">
        <v>154</v>
      </c>
      <c r="C237" s="9" t="s">
        <v>224</v>
      </c>
      <c r="D237" s="10">
        <v>30103333</v>
      </c>
      <c r="E237" s="10" t="s">
        <v>233</v>
      </c>
      <c r="F237" s="13"/>
      <c r="G237" s="13"/>
      <c r="H237" s="13">
        <v>105750590</v>
      </c>
      <c r="I237" s="13"/>
      <c r="J237" s="13"/>
      <c r="K237" s="13"/>
      <c r="L237" s="13"/>
      <c r="M237" s="13"/>
      <c r="N237" s="13"/>
      <c r="O237" s="13"/>
      <c r="P237" s="13"/>
      <c r="Q237" s="38"/>
    </row>
    <row r="238" spans="1:17" x14ac:dyDescent="0.2">
      <c r="A238" s="39">
        <v>31</v>
      </c>
      <c r="B238" s="9" t="s">
        <v>154</v>
      </c>
      <c r="C238" s="9" t="s">
        <v>224</v>
      </c>
      <c r="D238" s="10">
        <v>30103888</v>
      </c>
      <c r="E238" s="10" t="s">
        <v>234</v>
      </c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38"/>
    </row>
    <row r="239" spans="1:17" x14ac:dyDescent="0.2">
      <c r="A239" s="39">
        <v>31</v>
      </c>
      <c r="B239" s="9" t="s">
        <v>154</v>
      </c>
      <c r="C239" s="9" t="s">
        <v>224</v>
      </c>
      <c r="D239" s="10">
        <v>30104061</v>
      </c>
      <c r="E239" s="10" t="s">
        <v>235</v>
      </c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38"/>
    </row>
    <row r="240" spans="1:17" x14ac:dyDescent="0.2">
      <c r="A240" s="39">
        <v>31</v>
      </c>
      <c r="B240" s="9" t="s">
        <v>154</v>
      </c>
      <c r="C240" s="9" t="s">
        <v>224</v>
      </c>
      <c r="D240" s="10">
        <v>30104105</v>
      </c>
      <c r="E240" s="10" t="s">
        <v>236</v>
      </c>
      <c r="F240" s="13"/>
      <c r="G240" s="13"/>
      <c r="H240" s="13">
        <v>198842128</v>
      </c>
      <c r="I240" s="13"/>
      <c r="J240" s="13"/>
      <c r="K240" s="13"/>
      <c r="L240" s="13"/>
      <c r="M240" s="13"/>
      <c r="N240" s="13"/>
      <c r="O240" s="13"/>
      <c r="P240" s="13"/>
      <c r="Q240" s="38"/>
    </row>
    <row r="241" spans="1:17" x14ac:dyDescent="0.2">
      <c r="A241" s="39">
        <v>31</v>
      </c>
      <c r="B241" s="9" t="s">
        <v>154</v>
      </c>
      <c r="C241" s="9" t="s">
        <v>224</v>
      </c>
      <c r="D241" s="10">
        <v>30104209</v>
      </c>
      <c r="E241" s="10" t="s">
        <v>237</v>
      </c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38"/>
    </row>
    <row r="242" spans="1:17" x14ac:dyDescent="0.2">
      <c r="A242" s="39">
        <v>31</v>
      </c>
      <c r="B242" s="9" t="s">
        <v>154</v>
      </c>
      <c r="C242" s="9" t="s">
        <v>224</v>
      </c>
      <c r="D242" s="10">
        <v>30105664</v>
      </c>
      <c r="E242" s="10" t="s">
        <v>238</v>
      </c>
      <c r="F242" s="13"/>
      <c r="G242" s="13">
        <v>202647253</v>
      </c>
      <c r="H242" s="13">
        <v>203754049</v>
      </c>
      <c r="I242" s="13"/>
      <c r="J242" s="13"/>
      <c r="K242" s="13"/>
      <c r="L242" s="13"/>
      <c r="M242" s="13"/>
      <c r="N242" s="13"/>
      <c r="O242" s="13"/>
      <c r="P242" s="13"/>
      <c r="Q242" s="38"/>
    </row>
    <row r="243" spans="1:17" x14ac:dyDescent="0.2">
      <c r="A243" s="39">
        <v>31</v>
      </c>
      <c r="B243" s="9" t="s">
        <v>154</v>
      </c>
      <c r="C243" s="9" t="s">
        <v>224</v>
      </c>
      <c r="D243" s="10">
        <v>30121105</v>
      </c>
      <c r="E243" s="10" t="s">
        <v>239</v>
      </c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38"/>
    </row>
    <row r="244" spans="1:17" x14ac:dyDescent="0.2">
      <c r="A244" s="39">
        <v>31</v>
      </c>
      <c r="B244" s="9" t="s">
        <v>154</v>
      </c>
      <c r="C244" s="9" t="s">
        <v>224</v>
      </c>
      <c r="D244" s="10">
        <v>30123644</v>
      </c>
      <c r="E244" s="10" t="s">
        <v>162</v>
      </c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38"/>
    </row>
    <row r="245" spans="1:17" x14ac:dyDescent="0.2">
      <c r="A245" s="39">
        <v>31</v>
      </c>
      <c r="B245" s="9" t="s">
        <v>154</v>
      </c>
      <c r="C245" s="9" t="s">
        <v>224</v>
      </c>
      <c r="D245" s="10">
        <v>30129766</v>
      </c>
      <c r="E245" s="10" t="s">
        <v>199</v>
      </c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38"/>
    </row>
    <row r="246" spans="1:17" x14ac:dyDescent="0.2">
      <c r="A246" s="39">
        <v>31</v>
      </c>
      <c r="B246" s="9" t="s">
        <v>154</v>
      </c>
      <c r="C246" s="9" t="s">
        <v>224</v>
      </c>
      <c r="D246" s="10">
        <v>30142422</v>
      </c>
      <c r="E246" s="10" t="s">
        <v>240</v>
      </c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38"/>
    </row>
    <row r="247" spans="1:17" x14ac:dyDescent="0.2">
      <c r="A247" s="39">
        <v>31</v>
      </c>
      <c r="B247" s="9" t="s">
        <v>154</v>
      </c>
      <c r="C247" s="9" t="s">
        <v>224</v>
      </c>
      <c r="D247" s="10">
        <v>30351000</v>
      </c>
      <c r="E247" s="10" t="s">
        <v>241</v>
      </c>
      <c r="F247" s="13"/>
      <c r="G247" s="13">
        <v>166301721</v>
      </c>
      <c r="H247" s="13">
        <v>47740141</v>
      </c>
      <c r="I247" s="13"/>
      <c r="J247" s="13"/>
      <c r="K247" s="13"/>
      <c r="L247" s="13"/>
      <c r="M247" s="13"/>
      <c r="N247" s="13"/>
      <c r="O247" s="13"/>
      <c r="P247" s="13"/>
      <c r="Q247" s="38"/>
    </row>
    <row r="248" spans="1:17" x14ac:dyDescent="0.2">
      <c r="A248" s="39">
        <v>31</v>
      </c>
      <c r="B248" s="9" t="s">
        <v>154</v>
      </c>
      <c r="C248" s="9" t="s">
        <v>224</v>
      </c>
      <c r="D248" s="10">
        <v>30361823</v>
      </c>
      <c r="E248" s="10" t="s">
        <v>242</v>
      </c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38"/>
    </row>
    <row r="249" spans="1:17" x14ac:dyDescent="0.2">
      <c r="A249" s="39">
        <v>31</v>
      </c>
      <c r="B249" s="9" t="s">
        <v>154</v>
      </c>
      <c r="C249" s="9" t="s">
        <v>224</v>
      </c>
      <c r="D249" s="10">
        <v>30366878</v>
      </c>
      <c r="E249" s="10" t="s">
        <v>165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38"/>
    </row>
    <row r="250" spans="1:17" x14ac:dyDescent="0.2">
      <c r="A250" s="39">
        <v>31</v>
      </c>
      <c r="B250" s="9" t="s">
        <v>154</v>
      </c>
      <c r="C250" s="9" t="s">
        <v>224</v>
      </c>
      <c r="D250" s="10">
        <v>30370421</v>
      </c>
      <c r="E250" s="10" t="s">
        <v>243</v>
      </c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38"/>
    </row>
    <row r="251" spans="1:17" x14ac:dyDescent="0.2">
      <c r="A251" s="39">
        <v>31</v>
      </c>
      <c r="B251" s="9" t="s">
        <v>154</v>
      </c>
      <c r="C251" s="9" t="s">
        <v>224</v>
      </c>
      <c r="D251" s="10">
        <v>30371622</v>
      </c>
      <c r="E251" s="10" t="s">
        <v>166</v>
      </c>
      <c r="F251" s="13"/>
      <c r="G251" s="13">
        <v>237552800</v>
      </c>
      <c r="H251" s="13">
        <v>83468748</v>
      </c>
      <c r="I251" s="13"/>
      <c r="J251" s="13"/>
      <c r="K251" s="13"/>
      <c r="L251" s="13"/>
      <c r="M251" s="13"/>
      <c r="N251" s="13"/>
      <c r="O251" s="13"/>
      <c r="P251" s="13"/>
      <c r="Q251" s="38"/>
    </row>
    <row r="252" spans="1:17" x14ac:dyDescent="0.2">
      <c r="A252" s="39">
        <v>31</v>
      </c>
      <c r="B252" s="9" t="s">
        <v>154</v>
      </c>
      <c r="C252" s="9" t="s">
        <v>224</v>
      </c>
      <c r="D252" s="10">
        <v>30372626</v>
      </c>
      <c r="E252" s="10" t="s">
        <v>244</v>
      </c>
      <c r="F252" s="13"/>
      <c r="G252" s="13">
        <v>64478365</v>
      </c>
      <c r="H252" s="13">
        <v>96957135</v>
      </c>
      <c r="I252" s="13"/>
      <c r="J252" s="13"/>
      <c r="K252" s="13"/>
      <c r="L252" s="13"/>
      <c r="M252" s="13"/>
      <c r="N252" s="13"/>
      <c r="O252" s="13"/>
      <c r="P252" s="13"/>
      <c r="Q252" s="38"/>
    </row>
    <row r="253" spans="1:17" x14ac:dyDescent="0.2">
      <c r="A253" s="39">
        <v>31</v>
      </c>
      <c r="B253" s="9" t="s">
        <v>154</v>
      </c>
      <c r="C253" s="9" t="s">
        <v>224</v>
      </c>
      <c r="D253" s="10">
        <v>30386572</v>
      </c>
      <c r="E253" s="10" t="s">
        <v>245</v>
      </c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38"/>
    </row>
    <row r="254" spans="1:17" x14ac:dyDescent="0.2">
      <c r="A254" s="39">
        <v>31</v>
      </c>
      <c r="B254" s="9" t="s">
        <v>154</v>
      </c>
      <c r="C254" s="9" t="s">
        <v>224</v>
      </c>
      <c r="D254" s="10">
        <v>30457582</v>
      </c>
      <c r="E254" s="10" t="s">
        <v>246</v>
      </c>
      <c r="F254" s="13"/>
      <c r="G254" s="13">
        <v>223119193</v>
      </c>
      <c r="H254" s="13">
        <v>118661462</v>
      </c>
      <c r="I254" s="13"/>
      <c r="J254" s="13"/>
      <c r="K254" s="13"/>
      <c r="L254" s="13"/>
      <c r="M254" s="13"/>
      <c r="N254" s="13"/>
      <c r="O254" s="13"/>
      <c r="P254" s="13"/>
      <c r="Q254" s="38"/>
    </row>
    <row r="255" spans="1:17" x14ac:dyDescent="0.2">
      <c r="A255" s="39">
        <v>31</v>
      </c>
      <c r="B255" s="9" t="s">
        <v>154</v>
      </c>
      <c r="C255" s="9" t="s">
        <v>224</v>
      </c>
      <c r="D255" s="10">
        <v>30468993</v>
      </c>
      <c r="E255" s="10" t="s">
        <v>247</v>
      </c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38"/>
    </row>
    <row r="256" spans="1:17" x14ac:dyDescent="0.2">
      <c r="A256" s="39">
        <v>31</v>
      </c>
      <c r="B256" s="9" t="s">
        <v>154</v>
      </c>
      <c r="C256" s="9" t="s">
        <v>224</v>
      </c>
      <c r="D256" s="10">
        <v>30469085</v>
      </c>
      <c r="E256" s="10" t="s">
        <v>248</v>
      </c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38"/>
    </row>
    <row r="257" spans="1:17" x14ac:dyDescent="0.2">
      <c r="A257" s="39">
        <v>31</v>
      </c>
      <c r="B257" s="9" t="s">
        <v>154</v>
      </c>
      <c r="C257" s="9" t="s">
        <v>224</v>
      </c>
      <c r="D257" s="10">
        <v>30473011</v>
      </c>
      <c r="E257" s="10" t="s">
        <v>249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38"/>
    </row>
    <row r="258" spans="1:17" x14ac:dyDescent="0.2">
      <c r="A258" s="39">
        <v>31</v>
      </c>
      <c r="B258" s="9" t="s">
        <v>154</v>
      </c>
      <c r="C258" s="9" t="s">
        <v>224</v>
      </c>
      <c r="D258" s="10">
        <v>30473031</v>
      </c>
      <c r="E258" s="10" t="s">
        <v>250</v>
      </c>
      <c r="F258" s="13"/>
      <c r="G258" s="13"/>
      <c r="H258" s="13">
        <v>2864976</v>
      </c>
      <c r="I258" s="13"/>
      <c r="J258" s="13"/>
      <c r="K258" s="13"/>
      <c r="L258" s="13"/>
      <c r="M258" s="13"/>
      <c r="N258" s="13"/>
      <c r="O258" s="13"/>
      <c r="P258" s="13"/>
      <c r="Q258" s="38"/>
    </row>
    <row r="259" spans="1:17" x14ac:dyDescent="0.2">
      <c r="A259" s="39">
        <v>31</v>
      </c>
      <c r="B259" s="9" t="s">
        <v>154</v>
      </c>
      <c r="C259" s="9" t="s">
        <v>224</v>
      </c>
      <c r="D259" s="10">
        <v>30473037</v>
      </c>
      <c r="E259" s="10" t="s">
        <v>251</v>
      </c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38"/>
    </row>
    <row r="260" spans="1:17" x14ac:dyDescent="0.2">
      <c r="A260" s="39">
        <v>31</v>
      </c>
      <c r="B260" s="9" t="s">
        <v>154</v>
      </c>
      <c r="C260" s="9" t="s">
        <v>224</v>
      </c>
      <c r="D260" s="10">
        <v>30482212</v>
      </c>
      <c r="E260" s="10" t="s">
        <v>252</v>
      </c>
      <c r="F260" s="13"/>
      <c r="G260" s="13"/>
      <c r="H260" s="13">
        <v>17952420</v>
      </c>
      <c r="I260" s="13"/>
      <c r="J260" s="13"/>
      <c r="K260" s="13"/>
      <c r="L260" s="13"/>
      <c r="M260" s="13"/>
      <c r="N260" s="13"/>
      <c r="O260" s="13"/>
      <c r="P260" s="13"/>
      <c r="Q260" s="38"/>
    </row>
    <row r="261" spans="1:17" x14ac:dyDescent="0.2">
      <c r="A261" s="39">
        <v>31</v>
      </c>
      <c r="B261" s="9" t="s">
        <v>154</v>
      </c>
      <c r="C261" s="9" t="s">
        <v>224</v>
      </c>
      <c r="D261" s="10">
        <v>30484309</v>
      </c>
      <c r="E261" s="10" t="s">
        <v>253</v>
      </c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38"/>
    </row>
    <row r="262" spans="1:17" x14ac:dyDescent="0.2">
      <c r="A262" s="39">
        <v>31</v>
      </c>
      <c r="B262" s="9" t="s">
        <v>154</v>
      </c>
      <c r="C262" s="9" t="s">
        <v>224</v>
      </c>
      <c r="D262" s="10">
        <v>30485028</v>
      </c>
      <c r="E262" s="10" t="s">
        <v>208</v>
      </c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38"/>
    </row>
    <row r="263" spans="1:17" x14ac:dyDescent="0.2">
      <c r="A263" s="39">
        <v>31</v>
      </c>
      <c r="B263" s="9" t="s">
        <v>154</v>
      </c>
      <c r="C263" s="9" t="s">
        <v>224</v>
      </c>
      <c r="D263" s="10">
        <v>40000023</v>
      </c>
      <c r="E263" s="10" t="s">
        <v>254</v>
      </c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38"/>
    </row>
    <row r="264" spans="1:17" x14ac:dyDescent="0.2">
      <c r="A264" s="39">
        <v>31</v>
      </c>
      <c r="B264" s="9" t="s">
        <v>154</v>
      </c>
      <c r="C264" s="9" t="s">
        <v>224</v>
      </c>
      <c r="D264" s="10">
        <v>40001274</v>
      </c>
      <c r="E264" s="10" t="s">
        <v>210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38"/>
    </row>
    <row r="265" spans="1:17" x14ac:dyDescent="0.2">
      <c r="A265" s="39">
        <v>31</v>
      </c>
      <c r="B265" s="9" t="s">
        <v>154</v>
      </c>
      <c r="C265" s="9" t="s">
        <v>224</v>
      </c>
      <c r="D265" s="10">
        <v>40003271</v>
      </c>
      <c r="E265" s="10" t="s">
        <v>212</v>
      </c>
      <c r="F265" s="13"/>
      <c r="G265" s="13"/>
      <c r="H265" s="13">
        <v>40019717</v>
      </c>
      <c r="I265" s="13"/>
      <c r="J265" s="13"/>
      <c r="K265" s="13"/>
      <c r="L265" s="13"/>
      <c r="M265" s="13"/>
      <c r="N265" s="13"/>
      <c r="O265" s="13"/>
      <c r="P265" s="13"/>
      <c r="Q265" s="38"/>
    </row>
    <row r="266" spans="1:17" x14ac:dyDescent="0.2">
      <c r="A266" s="39">
        <v>31</v>
      </c>
      <c r="B266" s="9" t="s">
        <v>154</v>
      </c>
      <c r="C266" s="9" t="s">
        <v>224</v>
      </c>
      <c r="D266" s="10">
        <v>40004014</v>
      </c>
      <c r="E266" s="10" t="s">
        <v>255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38"/>
    </row>
    <row r="267" spans="1:17" x14ac:dyDescent="0.2">
      <c r="A267" s="39">
        <v>31</v>
      </c>
      <c r="B267" s="9" t="s">
        <v>154</v>
      </c>
      <c r="C267" s="9" t="s">
        <v>224</v>
      </c>
      <c r="D267" s="10">
        <v>40007652</v>
      </c>
      <c r="E267" s="10" t="s">
        <v>256</v>
      </c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38"/>
    </row>
    <row r="268" spans="1:17" x14ac:dyDescent="0.2">
      <c r="A268" s="39">
        <v>31</v>
      </c>
      <c r="B268" s="9" t="s">
        <v>154</v>
      </c>
      <c r="C268" s="9" t="s">
        <v>224</v>
      </c>
      <c r="D268" s="10">
        <v>40009262</v>
      </c>
      <c r="E268" s="10" t="s">
        <v>257</v>
      </c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38"/>
    </row>
    <row r="269" spans="1:17" x14ac:dyDescent="0.2">
      <c r="A269" s="39">
        <v>31</v>
      </c>
      <c r="B269" s="9" t="s">
        <v>154</v>
      </c>
      <c r="C269" s="9" t="s">
        <v>224</v>
      </c>
      <c r="D269" s="10">
        <v>40009501</v>
      </c>
      <c r="E269" s="10" t="s">
        <v>258</v>
      </c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38"/>
    </row>
    <row r="270" spans="1:17" x14ac:dyDescent="0.2">
      <c r="A270" s="39">
        <v>31</v>
      </c>
      <c r="B270" s="9" t="s">
        <v>154</v>
      </c>
      <c r="C270" s="9" t="s">
        <v>224</v>
      </c>
      <c r="D270" s="10">
        <v>40009593</v>
      </c>
      <c r="E270" s="10" t="s">
        <v>259</v>
      </c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38"/>
    </row>
    <row r="271" spans="1:17" x14ac:dyDescent="0.2">
      <c r="A271" s="39">
        <v>31</v>
      </c>
      <c r="B271" s="9" t="s">
        <v>154</v>
      </c>
      <c r="C271" s="9" t="s">
        <v>224</v>
      </c>
      <c r="D271" s="10">
        <v>40010601</v>
      </c>
      <c r="E271" s="10" t="s">
        <v>177</v>
      </c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38"/>
    </row>
    <row r="272" spans="1:17" x14ac:dyDescent="0.2">
      <c r="A272" s="39">
        <v>31</v>
      </c>
      <c r="B272" s="9" t="s">
        <v>154</v>
      </c>
      <c r="C272" s="9" t="s">
        <v>224</v>
      </c>
      <c r="D272" s="10">
        <v>40010956</v>
      </c>
      <c r="E272" s="10" t="s">
        <v>213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38"/>
    </row>
    <row r="273" spans="1:17" x14ac:dyDescent="0.2">
      <c r="A273" s="39">
        <v>31</v>
      </c>
      <c r="B273" s="9" t="s">
        <v>154</v>
      </c>
      <c r="C273" s="9" t="s">
        <v>224</v>
      </c>
      <c r="D273" s="10">
        <v>40011115</v>
      </c>
      <c r="E273" s="10" t="s">
        <v>214</v>
      </c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38"/>
    </row>
    <row r="274" spans="1:17" x14ac:dyDescent="0.2">
      <c r="A274" s="39">
        <v>31</v>
      </c>
      <c r="B274" s="9" t="s">
        <v>154</v>
      </c>
      <c r="C274" s="9" t="s">
        <v>224</v>
      </c>
      <c r="D274" s="10">
        <v>40011749</v>
      </c>
      <c r="E274" s="10" t="s">
        <v>260</v>
      </c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38"/>
    </row>
    <row r="275" spans="1:17" x14ac:dyDescent="0.2">
      <c r="A275" s="39">
        <v>31</v>
      </c>
      <c r="B275" s="9" t="s">
        <v>154</v>
      </c>
      <c r="C275" s="9" t="s">
        <v>224</v>
      </c>
      <c r="D275" s="10">
        <v>40013084</v>
      </c>
      <c r="E275" s="10" t="s">
        <v>261</v>
      </c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38"/>
    </row>
    <row r="276" spans="1:17" x14ac:dyDescent="0.2">
      <c r="A276" s="39">
        <v>31</v>
      </c>
      <c r="B276" s="9" t="s">
        <v>154</v>
      </c>
      <c r="C276" s="9" t="s">
        <v>224</v>
      </c>
      <c r="D276" s="10">
        <v>40013605</v>
      </c>
      <c r="E276" s="10" t="s">
        <v>215</v>
      </c>
      <c r="F276" s="13"/>
      <c r="G276" s="13"/>
      <c r="H276" s="13">
        <v>84542577</v>
      </c>
      <c r="I276" s="13"/>
      <c r="J276" s="13"/>
      <c r="K276" s="13"/>
      <c r="L276" s="13"/>
      <c r="M276" s="13"/>
      <c r="N276" s="13"/>
      <c r="O276" s="13"/>
      <c r="P276" s="13"/>
      <c r="Q276" s="38"/>
    </row>
    <row r="277" spans="1:17" x14ac:dyDescent="0.2">
      <c r="A277" s="39">
        <v>31</v>
      </c>
      <c r="B277" s="9" t="s">
        <v>154</v>
      </c>
      <c r="C277" s="9" t="s">
        <v>224</v>
      </c>
      <c r="D277" s="10">
        <v>40015078</v>
      </c>
      <c r="E277" s="10" t="s">
        <v>216</v>
      </c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38"/>
    </row>
    <row r="278" spans="1:17" x14ac:dyDescent="0.2">
      <c r="A278" s="39">
        <v>31</v>
      </c>
      <c r="B278" s="9" t="s">
        <v>154</v>
      </c>
      <c r="C278" s="9" t="s">
        <v>224</v>
      </c>
      <c r="D278" s="10">
        <v>40015486</v>
      </c>
      <c r="E278" s="10" t="s">
        <v>217</v>
      </c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38"/>
    </row>
    <row r="279" spans="1:17" x14ac:dyDescent="0.2">
      <c r="A279" s="39">
        <v>31</v>
      </c>
      <c r="B279" s="9" t="s">
        <v>154</v>
      </c>
      <c r="C279" s="9" t="s">
        <v>224</v>
      </c>
      <c r="D279" s="10">
        <v>40016375</v>
      </c>
      <c r="E279" s="10" t="s">
        <v>262</v>
      </c>
      <c r="F279" s="13"/>
      <c r="G279" s="13"/>
      <c r="H279" s="13">
        <v>25687425</v>
      </c>
      <c r="I279" s="13"/>
      <c r="J279" s="13"/>
      <c r="K279" s="13"/>
      <c r="L279" s="13"/>
      <c r="M279" s="13"/>
      <c r="N279" s="13"/>
      <c r="O279" s="13"/>
      <c r="P279" s="13"/>
      <c r="Q279" s="38"/>
    </row>
    <row r="280" spans="1:17" x14ac:dyDescent="0.2">
      <c r="A280" s="39">
        <v>31</v>
      </c>
      <c r="B280" s="9" t="s">
        <v>154</v>
      </c>
      <c r="C280" s="9" t="s">
        <v>224</v>
      </c>
      <c r="D280" s="10">
        <v>40016742</v>
      </c>
      <c r="E280" s="10" t="s">
        <v>263</v>
      </c>
      <c r="F280" s="13"/>
      <c r="G280" s="13">
        <v>19992000</v>
      </c>
      <c r="H280" s="13">
        <v>25990152</v>
      </c>
      <c r="I280" s="13"/>
      <c r="J280" s="13"/>
      <c r="K280" s="13"/>
      <c r="L280" s="13"/>
      <c r="M280" s="13"/>
      <c r="N280" s="13"/>
      <c r="O280" s="13"/>
      <c r="P280" s="13"/>
      <c r="Q280" s="38"/>
    </row>
    <row r="281" spans="1:17" x14ac:dyDescent="0.2">
      <c r="A281" s="39">
        <v>31</v>
      </c>
      <c r="B281" s="9" t="s">
        <v>154</v>
      </c>
      <c r="C281" s="9" t="s">
        <v>224</v>
      </c>
      <c r="D281" s="10">
        <v>40016900</v>
      </c>
      <c r="E281" s="10" t="s">
        <v>264</v>
      </c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38"/>
    </row>
    <row r="282" spans="1:17" x14ac:dyDescent="0.2">
      <c r="A282" s="39">
        <v>31</v>
      </c>
      <c r="B282" s="9" t="s">
        <v>154</v>
      </c>
      <c r="C282" s="9" t="s">
        <v>224</v>
      </c>
      <c r="D282" s="10">
        <v>40016955</v>
      </c>
      <c r="E282" s="10" t="s">
        <v>265</v>
      </c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38"/>
    </row>
    <row r="283" spans="1:17" x14ac:dyDescent="0.2">
      <c r="A283" s="39">
        <v>31</v>
      </c>
      <c r="B283" s="9" t="s">
        <v>154</v>
      </c>
      <c r="C283" s="9" t="s">
        <v>224</v>
      </c>
      <c r="D283" s="10">
        <v>40018250</v>
      </c>
      <c r="E283" s="10" t="s">
        <v>218</v>
      </c>
      <c r="F283" s="13"/>
      <c r="G283" s="13"/>
      <c r="H283" s="13">
        <v>3310083</v>
      </c>
      <c r="I283" s="13"/>
      <c r="J283" s="13"/>
      <c r="K283" s="13"/>
      <c r="L283" s="13"/>
      <c r="M283" s="13"/>
      <c r="N283" s="13"/>
      <c r="O283" s="13"/>
      <c r="P283" s="13"/>
      <c r="Q283" s="38"/>
    </row>
    <row r="284" spans="1:17" x14ac:dyDescent="0.2">
      <c r="A284" s="39">
        <v>31</v>
      </c>
      <c r="B284" s="9" t="s">
        <v>154</v>
      </c>
      <c r="C284" s="9" t="s">
        <v>224</v>
      </c>
      <c r="D284" s="10">
        <v>40018252</v>
      </c>
      <c r="E284" s="10" t="s">
        <v>266</v>
      </c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38"/>
    </row>
    <row r="285" spans="1:17" x14ac:dyDescent="0.2">
      <c r="A285" s="39">
        <v>31</v>
      </c>
      <c r="B285" s="9" t="s">
        <v>154</v>
      </c>
      <c r="C285" s="9" t="s">
        <v>224</v>
      </c>
      <c r="D285" s="10">
        <v>40018335</v>
      </c>
      <c r="E285" s="10" t="s">
        <v>267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38"/>
    </row>
    <row r="286" spans="1:17" x14ac:dyDescent="0.2">
      <c r="A286" s="39">
        <v>31</v>
      </c>
      <c r="B286" s="9" t="s">
        <v>154</v>
      </c>
      <c r="C286" s="9" t="s">
        <v>224</v>
      </c>
      <c r="D286" s="10">
        <v>40018835</v>
      </c>
      <c r="E286" s="10" t="s">
        <v>268</v>
      </c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38"/>
    </row>
    <row r="287" spans="1:17" x14ac:dyDescent="0.2">
      <c r="A287" s="39">
        <v>31</v>
      </c>
      <c r="B287" s="9" t="s">
        <v>154</v>
      </c>
      <c r="C287" s="9" t="s">
        <v>224</v>
      </c>
      <c r="D287" s="10">
        <v>40020393</v>
      </c>
      <c r="E287" s="10" t="s">
        <v>220</v>
      </c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38"/>
    </row>
    <row r="288" spans="1:17" x14ac:dyDescent="0.2">
      <c r="A288" s="39">
        <v>31</v>
      </c>
      <c r="B288" s="9" t="s">
        <v>154</v>
      </c>
      <c r="C288" s="9" t="s">
        <v>224</v>
      </c>
      <c r="D288" s="10">
        <v>40020571</v>
      </c>
      <c r="E288" s="10" t="s">
        <v>269</v>
      </c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38"/>
    </row>
    <row r="289" spans="1:17" ht="22.5" x14ac:dyDescent="0.2">
      <c r="A289" s="39">
        <v>31</v>
      </c>
      <c r="B289" s="9" t="s">
        <v>154</v>
      </c>
      <c r="C289" s="9" t="s">
        <v>224</v>
      </c>
      <c r="D289" s="10">
        <v>40022523</v>
      </c>
      <c r="E289" s="10" t="s">
        <v>221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38"/>
    </row>
    <row r="290" spans="1:17" x14ac:dyDescent="0.2">
      <c r="A290" s="39">
        <v>31</v>
      </c>
      <c r="B290" s="9" t="s">
        <v>154</v>
      </c>
      <c r="C290" s="9" t="s">
        <v>224</v>
      </c>
      <c r="D290" s="10">
        <v>40023341</v>
      </c>
      <c r="E290" s="10" t="s">
        <v>270</v>
      </c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38"/>
    </row>
    <row r="291" spans="1:17" x14ac:dyDescent="0.2">
      <c r="A291" s="39">
        <v>31</v>
      </c>
      <c r="B291" s="9" t="s">
        <v>154</v>
      </c>
      <c r="C291" s="9" t="s">
        <v>224</v>
      </c>
      <c r="D291" s="10">
        <v>40023343</v>
      </c>
      <c r="E291" s="10" t="s">
        <v>271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38"/>
    </row>
    <row r="292" spans="1:17" x14ac:dyDescent="0.2">
      <c r="A292" s="39">
        <v>31</v>
      </c>
      <c r="B292" s="9" t="s">
        <v>154</v>
      </c>
      <c r="C292" s="9" t="s">
        <v>224</v>
      </c>
      <c r="D292" s="10">
        <v>40023413</v>
      </c>
      <c r="E292" s="10" t="s">
        <v>272</v>
      </c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38"/>
    </row>
    <row r="293" spans="1:17" x14ac:dyDescent="0.2">
      <c r="A293" s="39">
        <v>31</v>
      </c>
      <c r="B293" s="9" t="s">
        <v>154</v>
      </c>
      <c r="C293" s="9" t="s">
        <v>224</v>
      </c>
      <c r="D293" s="10">
        <v>40025257</v>
      </c>
      <c r="E293" s="10" t="s">
        <v>273</v>
      </c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38"/>
    </row>
    <row r="294" spans="1:17" x14ac:dyDescent="0.2">
      <c r="A294" s="39">
        <v>31</v>
      </c>
      <c r="B294" s="9" t="s">
        <v>154</v>
      </c>
      <c r="C294" s="9" t="s">
        <v>224</v>
      </c>
      <c r="D294" s="10">
        <v>40031898</v>
      </c>
      <c r="E294" s="10" t="s">
        <v>274</v>
      </c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38"/>
    </row>
    <row r="295" spans="1:17" x14ac:dyDescent="0.2">
      <c r="A295" s="39">
        <v>31</v>
      </c>
      <c r="B295" s="9" t="s">
        <v>154</v>
      </c>
      <c r="C295" s="9" t="s">
        <v>224</v>
      </c>
      <c r="D295" s="10">
        <v>40006563</v>
      </c>
      <c r="E295" s="10" t="s">
        <v>223</v>
      </c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38"/>
    </row>
    <row r="296" spans="1:17" x14ac:dyDescent="0.2">
      <c r="A296" s="39">
        <v>31</v>
      </c>
      <c r="B296" s="9" t="s">
        <v>154</v>
      </c>
      <c r="C296" s="9" t="s">
        <v>224</v>
      </c>
      <c r="D296" s="10">
        <v>30462675</v>
      </c>
      <c r="E296" s="10" t="s">
        <v>190</v>
      </c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38"/>
    </row>
    <row r="297" spans="1:17" x14ac:dyDescent="0.2">
      <c r="A297" s="39">
        <v>31</v>
      </c>
      <c r="B297" s="9" t="s">
        <v>154</v>
      </c>
      <c r="C297" s="9" t="s">
        <v>275</v>
      </c>
      <c r="D297" s="10"/>
      <c r="E297" s="10" t="s">
        <v>276</v>
      </c>
      <c r="F297" s="13"/>
      <c r="G297" s="13">
        <v>0</v>
      </c>
      <c r="H297" s="13">
        <v>525263</v>
      </c>
      <c r="I297" s="13"/>
      <c r="J297" s="13"/>
      <c r="K297" s="13"/>
      <c r="L297" s="13"/>
      <c r="M297" s="13"/>
      <c r="N297" s="13"/>
      <c r="O297" s="13"/>
      <c r="P297" s="13"/>
      <c r="Q297" s="38">
        <f>SUM(F297:P297)</f>
        <v>525263</v>
      </c>
    </row>
    <row r="298" spans="1:17" x14ac:dyDescent="0.2">
      <c r="A298" s="39">
        <v>31</v>
      </c>
      <c r="B298" s="9" t="s">
        <v>154</v>
      </c>
      <c r="C298" s="9" t="s">
        <v>275</v>
      </c>
      <c r="D298" s="10">
        <v>20144258</v>
      </c>
      <c r="E298" s="10" t="s">
        <v>226</v>
      </c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38"/>
    </row>
    <row r="299" spans="1:17" x14ac:dyDescent="0.2">
      <c r="A299" s="39">
        <v>31</v>
      </c>
      <c r="B299" s="9" t="s">
        <v>154</v>
      </c>
      <c r="C299" s="9" t="s">
        <v>275</v>
      </c>
      <c r="D299" s="10">
        <v>30069507</v>
      </c>
      <c r="E299" s="10" t="s">
        <v>277</v>
      </c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38"/>
    </row>
    <row r="300" spans="1:17" x14ac:dyDescent="0.2">
      <c r="A300" s="39">
        <v>31</v>
      </c>
      <c r="B300" s="9" t="s">
        <v>154</v>
      </c>
      <c r="C300" s="9" t="s">
        <v>275</v>
      </c>
      <c r="D300" s="10">
        <v>30071148</v>
      </c>
      <c r="E300" s="10" t="s">
        <v>192</v>
      </c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38"/>
    </row>
    <row r="301" spans="1:17" x14ac:dyDescent="0.2">
      <c r="A301" s="39">
        <v>31</v>
      </c>
      <c r="B301" s="9" t="s">
        <v>154</v>
      </c>
      <c r="C301" s="9" t="s">
        <v>275</v>
      </c>
      <c r="D301" s="10">
        <v>30076162</v>
      </c>
      <c r="E301" s="10" t="s">
        <v>193</v>
      </c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38"/>
    </row>
    <row r="302" spans="1:17" x14ac:dyDescent="0.2">
      <c r="A302" s="39">
        <v>31</v>
      </c>
      <c r="B302" s="9" t="s">
        <v>154</v>
      </c>
      <c r="C302" s="9" t="s">
        <v>275</v>
      </c>
      <c r="D302" s="10">
        <v>30094259</v>
      </c>
      <c r="E302" s="10" t="s">
        <v>231</v>
      </c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38"/>
    </row>
    <row r="303" spans="1:17" x14ac:dyDescent="0.2">
      <c r="A303" s="39">
        <v>31</v>
      </c>
      <c r="B303" s="9" t="s">
        <v>154</v>
      </c>
      <c r="C303" s="9" t="s">
        <v>275</v>
      </c>
      <c r="D303" s="10">
        <v>30123231</v>
      </c>
      <c r="E303" s="10" t="s">
        <v>278</v>
      </c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38"/>
    </row>
    <row r="304" spans="1:17" x14ac:dyDescent="0.2">
      <c r="A304" s="39">
        <v>31</v>
      </c>
      <c r="B304" s="9" t="s">
        <v>154</v>
      </c>
      <c r="C304" s="9" t="s">
        <v>275</v>
      </c>
      <c r="D304" s="10">
        <v>30123644</v>
      </c>
      <c r="E304" s="10" t="s">
        <v>162</v>
      </c>
      <c r="F304" s="13"/>
      <c r="G304" s="13"/>
      <c r="H304" s="13">
        <v>0</v>
      </c>
      <c r="I304" s="13"/>
      <c r="J304" s="13"/>
      <c r="K304" s="13"/>
      <c r="L304" s="13"/>
      <c r="M304" s="13"/>
      <c r="N304" s="13"/>
      <c r="O304" s="13"/>
      <c r="P304" s="13"/>
      <c r="Q304" s="38"/>
    </row>
    <row r="305" spans="1:17" x14ac:dyDescent="0.2">
      <c r="A305" s="39">
        <v>31</v>
      </c>
      <c r="B305" s="9" t="s">
        <v>154</v>
      </c>
      <c r="C305" s="9" t="s">
        <v>275</v>
      </c>
      <c r="D305" s="10">
        <v>30135597</v>
      </c>
      <c r="E305" s="10" t="s">
        <v>279</v>
      </c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38"/>
    </row>
    <row r="306" spans="1:17" x14ac:dyDescent="0.2">
      <c r="A306" s="39">
        <v>31</v>
      </c>
      <c r="B306" s="9" t="s">
        <v>154</v>
      </c>
      <c r="C306" s="9" t="s">
        <v>275</v>
      </c>
      <c r="D306" s="10">
        <v>30371622</v>
      </c>
      <c r="E306" s="10" t="s">
        <v>166</v>
      </c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38"/>
    </row>
    <row r="307" spans="1:17" x14ac:dyDescent="0.2">
      <c r="A307" s="39">
        <v>31</v>
      </c>
      <c r="B307" s="9" t="s">
        <v>154</v>
      </c>
      <c r="C307" s="9" t="s">
        <v>275</v>
      </c>
      <c r="D307" s="10">
        <v>30372626</v>
      </c>
      <c r="E307" s="10" t="s">
        <v>244</v>
      </c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38"/>
    </row>
    <row r="308" spans="1:17" x14ac:dyDescent="0.2">
      <c r="A308" s="39">
        <v>31</v>
      </c>
      <c r="B308" s="9" t="s">
        <v>154</v>
      </c>
      <c r="C308" s="9" t="s">
        <v>275</v>
      </c>
      <c r="D308" s="10">
        <v>30485028</v>
      </c>
      <c r="E308" s="10" t="s">
        <v>208</v>
      </c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38"/>
    </row>
    <row r="309" spans="1:17" x14ac:dyDescent="0.2">
      <c r="A309" s="39">
        <v>31</v>
      </c>
      <c r="B309" s="9" t="s">
        <v>154</v>
      </c>
      <c r="C309" s="9" t="s">
        <v>275</v>
      </c>
      <c r="D309" s="10">
        <v>40004014</v>
      </c>
      <c r="E309" s="10" t="s">
        <v>255</v>
      </c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38"/>
    </row>
    <row r="310" spans="1:17" x14ac:dyDescent="0.2">
      <c r="A310" s="39">
        <v>31</v>
      </c>
      <c r="B310" s="9" t="s">
        <v>154</v>
      </c>
      <c r="C310" s="9" t="s">
        <v>275</v>
      </c>
      <c r="D310" s="10">
        <v>40011115</v>
      </c>
      <c r="E310" s="10" t="s">
        <v>214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38"/>
    </row>
    <row r="311" spans="1:17" x14ac:dyDescent="0.2">
      <c r="A311" s="39">
        <v>31</v>
      </c>
      <c r="B311" s="9" t="s">
        <v>154</v>
      </c>
      <c r="C311" s="9" t="s">
        <v>275</v>
      </c>
      <c r="D311" s="10">
        <v>40013084</v>
      </c>
      <c r="E311" s="10" t="s">
        <v>261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38"/>
    </row>
    <row r="312" spans="1:17" x14ac:dyDescent="0.2">
      <c r="A312" s="39">
        <v>31</v>
      </c>
      <c r="B312" s="9" t="s">
        <v>154</v>
      </c>
      <c r="C312" s="9" t="s">
        <v>275</v>
      </c>
      <c r="D312" s="10">
        <v>40013605</v>
      </c>
      <c r="E312" s="10" t="s">
        <v>215</v>
      </c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38"/>
    </row>
    <row r="313" spans="1:17" x14ac:dyDescent="0.2">
      <c r="A313" s="39">
        <v>31</v>
      </c>
      <c r="B313" s="9" t="s">
        <v>154</v>
      </c>
      <c r="C313" s="9" t="s">
        <v>275</v>
      </c>
      <c r="D313" s="10">
        <v>40016375</v>
      </c>
      <c r="E313" s="10" t="s">
        <v>262</v>
      </c>
      <c r="F313" s="13"/>
      <c r="G313" s="13"/>
      <c r="H313" s="13">
        <v>525263</v>
      </c>
      <c r="I313" s="13"/>
      <c r="J313" s="13"/>
      <c r="K313" s="13"/>
      <c r="L313" s="13"/>
      <c r="M313" s="13"/>
      <c r="N313" s="13"/>
      <c r="O313" s="13"/>
      <c r="P313" s="13"/>
      <c r="Q313" s="38"/>
    </row>
    <row r="314" spans="1:17" x14ac:dyDescent="0.2">
      <c r="A314" s="39">
        <v>31</v>
      </c>
      <c r="B314" s="9" t="s">
        <v>154</v>
      </c>
      <c r="C314" s="9" t="s">
        <v>275</v>
      </c>
      <c r="D314" s="10">
        <v>30462675</v>
      </c>
      <c r="E314" s="10" t="s">
        <v>190</v>
      </c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38"/>
    </row>
    <row r="315" spans="1:17" x14ac:dyDescent="0.2">
      <c r="A315" s="39">
        <v>31</v>
      </c>
      <c r="B315" s="9" t="s">
        <v>154</v>
      </c>
      <c r="C315" s="9" t="s">
        <v>21</v>
      </c>
      <c r="D315" s="10"/>
      <c r="E315" s="10" t="s">
        <v>280</v>
      </c>
      <c r="F315" s="13"/>
      <c r="G315" s="13">
        <v>0</v>
      </c>
      <c r="H315" s="13">
        <v>5890500</v>
      </c>
      <c r="I315" s="13"/>
      <c r="J315" s="13"/>
      <c r="K315" s="13"/>
      <c r="L315" s="13"/>
      <c r="M315" s="13"/>
      <c r="N315" s="13"/>
      <c r="O315" s="13"/>
      <c r="P315" s="13"/>
      <c r="Q315" s="38">
        <f>SUM(F315:P315)</f>
        <v>5890500</v>
      </c>
    </row>
    <row r="316" spans="1:17" x14ac:dyDescent="0.2">
      <c r="A316" s="39">
        <v>31</v>
      </c>
      <c r="B316" s="9" t="s">
        <v>154</v>
      </c>
      <c r="C316" s="9" t="s">
        <v>21</v>
      </c>
      <c r="D316" s="10">
        <v>30069507</v>
      </c>
      <c r="E316" s="10" t="s">
        <v>277</v>
      </c>
      <c r="F316" s="13"/>
      <c r="G316" s="13"/>
      <c r="H316" s="13">
        <v>2653700</v>
      </c>
      <c r="I316" s="13"/>
      <c r="J316" s="13"/>
      <c r="K316" s="13"/>
      <c r="L316" s="13"/>
      <c r="M316" s="13"/>
      <c r="N316" s="13"/>
      <c r="O316" s="13"/>
      <c r="P316" s="13"/>
      <c r="Q316" s="38"/>
    </row>
    <row r="317" spans="1:17" x14ac:dyDescent="0.2">
      <c r="A317" s="39">
        <v>31</v>
      </c>
      <c r="B317" s="9" t="s">
        <v>154</v>
      </c>
      <c r="C317" s="9" t="s">
        <v>21</v>
      </c>
      <c r="D317" s="10">
        <v>30071148</v>
      </c>
      <c r="E317" s="10" t="s">
        <v>192</v>
      </c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38"/>
    </row>
    <row r="318" spans="1:17" x14ac:dyDescent="0.2">
      <c r="A318" s="39">
        <v>31</v>
      </c>
      <c r="B318" s="9" t="s">
        <v>154</v>
      </c>
      <c r="C318" s="9" t="s">
        <v>21</v>
      </c>
      <c r="D318" s="10">
        <v>30076162</v>
      </c>
      <c r="E318" s="10" t="s">
        <v>193</v>
      </c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38"/>
    </row>
    <row r="319" spans="1:17" x14ac:dyDescent="0.2">
      <c r="A319" s="39">
        <v>31</v>
      </c>
      <c r="B319" s="9" t="s">
        <v>154</v>
      </c>
      <c r="C319" s="9" t="s">
        <v>21</v>
      </c>
      <c r="D319" s="10">
        <v>30135597</v>
      </c>
      <c r="E319" s="10" t="s">
        <v>279</v>
      </c>
      <c r="F319" s="13"/>
      <c r="G319" s="13"/>
      <c r="H319" s="13">
        <v>3236800</v>
      </c>
      <c r="I319" s="13"/>
      <c r="J319" s="13"/>
      <c r="K319" s="13"/>
      <c r="L319" s="13"/>
      <c r="M319" s="13"/>
      <c r="N319" s="13"/>
      <c r="O319" s="13"/>
      <c r="P319" s="13"/>
      <c r="Q319" s="38"/>
    </row>
    <row r="320" spans="1:17" x14ac:dyDescent="0.2">
      <c r="A320" s="39">
        <v>31</v>
      </c>
      <c r="B320" s="9" t="s">
        <v>154</v>
      </c>
      <c r="C320" s="9" t="s">
        <v>21</v>
      </c>
      <c r="D320" s="10">
        <v>30361823</v>
      </c>
      <c r="E320" s="10" t="s">
        <v>242</v>
      </c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38"/>
    </row>
    <row r="321" spans="1:17" x14ac:dyDescent="0.2">
      <c r="A321" s="39">
        <v>31</v>
      </c>
      <c r="B321" s="9" t="s">
        <v>154</v>
      </c>
      <c r="C321" s="9" t="s">
        <v>21</v>
      </c>
      <c r="D321" s="10">
        <v>30371622</v>
      </c>
      <c r="E321" s="10" t="s">
        <v>166</v>
      </c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38"/>
    </row>
    <row r="322" spans="1:17" x14ac:dyDescent="0.2">
      <c r="A322" s="39">
        <v>31</v>
      </c>
      <c r="B322" s="9" t="s">
        <v>154</v>
      </c>
      <c r="C322" s="9" t="s">
        <v>21</v>
      </c>
      <c r="D322" s="10">
        <v>40004014</v>
      </c>
      <c r="E322" s="10" t="s">
        <v>255</v>
      </c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38"/>
    </row>
    <row r="323" spans="1:17" x14ac:dyDescent="0.2">
      <c r="A323" s="39">
        <v>31</v>
      </c>
      <c r="B323" s="9" t="s">
        <v>154</v>
      </c>
      <c r="C323" s="9" t="s">
        <v>21</v>
      </c>
      <c r="D323" s="10">
        <v>40011115</v>
      </c>
      <c r="E323" s="10" t="s">
        <v>214</v>
      </c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38"/>
    </row>
    <row r="324" spans="1:17" x14ac:dyDescent="0.2">
      <c r="A324" s="39">
        <v>31</v>
      </c>
      <c r="B324" s="9" t="s">
        <v>154</v>
      </c>
      <c r="C324" s="9" t="s">
        <v>21</v>
      </c>
      <c r="D324" s="10">
        <v>30462675</v>
      </c>
      <c r="E324" s="10" t="s">
        <v>190</v>
      </c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38"/>
    </row>
    <row r="325" spans="1:17" x14ac:dyDescent="0.2">
      <c r="A325" s="39">
        <v>31</v>
      </c>
      <c r="B325" s="9" t="s">
        <v>154</v>
      </c>
      <c r="C325" s="9" t="s">
        <v>281</v>
      </c>
      <c r="D325" s="10"/>
      <c r="E325" s="10" t="s">
        <v>282</v>
      </c>
      <c r="F325" s="13"/>
      <c r="G325" s="13">
        <v>12733621</v>
      </c>
      <c r="H325" s="13">
        <v>0</v>
      </c>
      <c r="I325" s="13"/>
      <c r="J325" s="13"/>
      <c r="K325" s="13"/>
      <c r="L325" s="13"/>
      <c r="M325" s="13"/>
      <c r="N325" s="13"/>
      <c r="O325" s="13"/>
      <c r="P325" s="13"/>
      <c r="Q325" s="38">
        <f>SUM(F325:P325)</f>
        <v>12733621</v>
      </c>
    </row>
    <row r="326" spans="1:17" x14ac:dyDescent="0.2">
      <c r="A326" s="39">
        <v>31</v>
      </c>
      <c r="B326" s="9" t="s">
        <v>154</v>
      </c>
      <c r="C326" s="9" t="s">
        <v>281</v>
      </c>
      <c r="D326" s="10">
        <v>30076162</v>
      </c>
      <c r="E326" s="10" t="s">
        <v>193</v>
      </c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38"/>
    </row>
    <row r="327" spans="1:17" x14ac:dyDescent="0.2">
      <c r="A327" s="39">
        <v>31</v>
      </c>
      <c r="B327" s="9" t="s">
        <v>154</v>
      </c>
      <c r="C327" s="9" t="s">
        <v>281</v>
      </c>
      <c r="D327" s="10">
        <v>30123644</v>
      </c>
      <c r="E327" s="10" t="s">
        <v>162</v>
      </c>
      <c r="F327" s="13"/>
      <c r="G327" s="13">
        <v>12733621</v>
      </c>
      <c r="H327" s="13">
        <v>0</v>
      </c>
      <c r="I327" s="13"/>
      <c r="J327" s="13"/>
      <c r="K327" s="13"/>
      <c r="L327" s="13"/>
      <c r="M327" s="13"/>
      <c r="N327" s="13"/>
      <c r="O327" s="13"/>
      <c r="P327" s="13"/>
      <c r="Q327" s="38"/>
    </row>
    <row r="328" spans="1:17" x14ac:dyDescent="0.2">
      <c r="A328" s="39">
        <v>31</v>
      </c>
      <c r="B328" s="9" t="s">
        <v>154</v>
      </c>
      <c r="C328" s="9" t="s">
        <v>281</v>
      </c>
      <c r="D328" s="10">
        <v>30371622</v>
      </c>
      <c r="E328" s="10" t="s">
        <v>166</v>
      </c>
      <c r="F328" s="13"/>
      <c r="G328" s="13"/>
      <c r="H328" s="13">
        <v>0</v>
      </c>
      <c r="I328" s="13"/>
      <c r="J328" s="13"/>
      <c r="K328" s="13"/>
      <c r="L328" s="13"/>
      <c r="M328" s="13"/>
      <c r="N328" s="13"/>
      <c r="O328" s="13"/>
      <c r="P328" s="13"/>
      <c r="Q328" s="38"/>
    </row>
    <row r="329" spans="1:17" x14ac:dyDescent="0.2">
      <c r="A329" s="39">
        <v>31</v>
      </c>
      <c r="B329" s="9" t="s">
        <v>154</v>
      </c>
      <c r="C329" s="9" t="s">
        <v>281</v>
      </c>
      <c r="D329" s="10">
        <v>40020393</v>
      </c>
      <c r="E329" s="10" t="s">
        <v>220</v>
      </c>
      <c r="F329" s="13"/>
      <c r="G329" s="13"/>
      <c r="H329" s="13">
        <v>0</v>
      </c>
      <c r="I329" s="13"/>
      <c r="J329" s="13"/>
      <c r="K329" s="13"/>
      <c r="L329" s="13"/>
      <c r="M329" s="13"/>
      <c r="N329" s="13"/>
      <c r="O329" s="13"/>
      <c r="P329" s="13"/>
      <c r="Q329" s="38"/>
    </row>
    <row r="330" spans="1:17" x14ac:dyDescent="0.2">
      <c r="A330" s="39">
        <v>31</v>
      </c>
      <c r="B330" s="9" t="s">
        <v>154</v>
      </c>
      <c r="C330" s="9" t="s">
        <v>281</v>
      </c>
      <c r="D330" s="10">
        <v>30462675</v>
      </c>
      <c r="E330" s="10" t="s">
        <v>190</v>
      </c>
      <c r="F330" s="13"/>
      <c r="G330" s="13"/>
      <c r="H330" s="13">
        <v>0</v>
      </c>
      <c r="I330" s="13"/>
      <c r="J330" s="13"/>
      <c r="K330" s="13"/>
      <c r="L330" s="13"/>
      <c r="M330" s="13"/>
      <c r="N330" s="13"/>
      <c r="O330" s="13"/>
      <c r="P330" s="13"/>
      <c r="Q330" s="38"/>
    </row>
    <row r="331" spans="1:17" x14ac:dyDescent="0.2">
      <c r="A331" s="39">
        <v>31</v>
      </c>
      <c r="B331" s="9" t="s">
        <v>33</v>
      </c>
      <c r="C331" s="9"/>
      <c r="D331" s="10"/>
      <c r="E331" s="10" t="s">
        <v>283</v>
      </c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38">
        <f>SUM(F331:P331)</f>
        <v>0</v>
      </c>
    </row>
    <row r="332" spans="1:17" x14ac:dyDescent="0.2">
      <c r="A332" s="39">
        <v>32</v>
      </c>
      <c r="B332" s="9"/>
      <c r="C332" s="9"/>
      <c r="D332" s="10"/>
      <c r="E332" s="10" t="s">
        <v>284</v>
      </c>
      <c r="F332" s="13">
        <f>+F333</f>
        <v>0</v>
      </c>
      <c r="G332" s="13">
        <f>+G333</f>
        <v>0</v>
      </c>
      <c r="H332" s="13">
        <f>+H333</f>
        <v>0</v>
      </c>
      <c r="I332" s="13"/>
      <c r="J332" s="13"/>
      <c r="K332" s="13"/>
      <c r="L332" s="13"/>
      <c r="M332" s="13"/>
      <c r="N332" s="13"/>
      <c r="O332" s="13"/>
      <c r="P332" s="13"/>
      <c r="Q332" s="38">
        <f>SUM(F332:P332)</f>
        <v>0</v>
      </c>
    </row>
    <row r="333" spans="1:17" x14ac:dyDescent="0.2">
      <c r="A333" s="39">
        <v>32</v>
      </c>
      <c r="B333" s="9" t="s">
        <v>142</v>
      </c>
      <c r="C333" s="9"/>
      <c r="D333" s="10"/>
      <c r="E333" s="10" t="s">
        <v>285</v>
      </c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38">
        <f>SUM(F333:P333)</f>
        <v>0</v>
      </c>
    </row>
    <row r="334" spans="1:17" ht="13.5" customHeight="1" x14ac:dyDescent="0.2">
      <c r="A334" s="39">
        <v>33</v>
      </c>
      <c r="B334" s="9"/>
      <c r="C334" s="9"/>
      <c r="D334" s="10"/>
      <c r="E334" s="10" t="s">
        <v>286</v>
      </c>
      <c r="F334" s="13">
        <f>+F335+F339</f>
        <v>0</v>
      </c>
      <c r="G334" s="13">
        <f>+G335+G339</f>
        <v>931734346</v>
      </c>
      <c r="H334" s="13">
        <f>+H335+H339</f>
        <v>2126597595</v>
      </c>
      <c r="I334" s="13"/>
      <c r="J334" s="13"/>
      <c r="K334" s="13"/>
      <c r="L334" s="13"/>
      <c r="M334" s="13"/>
      <c r="N334" s="13"/>
      <c r="O334" s="13"/>
      <c r="P334" s="13"/>
      <c r="Q334" s="38">
        <f>SUM(F334:P334)</f>
        <v>3058331941</v>
      </c>
    </row>
    <row r="335" spans="1:17" x14ac:dyDescent="0.2">
      <c r="A335" s="39">
        <v>33</v>
      </c>
      <c r="B335" s="9" t="s">
        <v>19</v>
      </c>
      <c r="C335" s="9"/>
      <c r="D335" s="10"/>
      <c r="E335" s="10" t="s">
        <v>20</v>
      </c>
      <c r="F335" s="13">
        <f>+F336+F337+F338</f>
        <v>0</v>
      </c>
      <c r="G335" s="13">
        <f>+G336+G337+G338</f>
        <v>0</v>
      </c>
      <c r="H335" s="13">
        <f>+H336+H337+H338</f>
        <v>0</v>
      </c>
      <c r="I335" s="13"/>
      <c r="J335" s="13"/>
      <c r="K335" s="13"/>
      <c r="L335" s="13"/>
      <c r="M335" s="13"/>
      <c r="N335" s="13"/>
      <c r="O335" s="13"/>
      <c r="P335" s="13"/>
      <c r="Q335" s="38">
        <f>SUM(F335:P335)</f>
        <v>0</v>
      </c>
    </row>
    <row r="336" spans="1:17" x14ac:dyDescent="0.2">
      <c r="A336" s="39">
        <v>33</v>
      </c>
      <c r="B336" s="9" t="s">
        <v>19</v>
      </c>
      <c r="C336" s="9" t="s">
        <v>19</v>
      </c>
      <c r="D336" s="10"/>
      <c r="E336" s="10" t="s">
        <v>287</v>
      </c>
      <c r="F336" s="13"/>
      <c r="G336" s="13"/>
      <c r="H336" s="13">
        <v>0</v>
      </c>
      <c r="I336" s="13"/>
      <c r="J336" s="13"/>
      <c r="K336" s="13"/>
      <c r="L336" s="13"/>
      <c r="M336" s="13"/>
      <c r="N336" s="13"/>
      <c r="O336" s="13"/>
      <c r="P336" s="13"/>
      <c r="Q336" s="38">
        <f>SUM(F336:P336)</f>
        <v>0</v>
      </c>
    </row>
    <row r="337" spans="1:17" x14ac:dyDescent="0.2">
      <c r="A337" s="39">
        <v>33</v>
      </c>
      <c r="B337" s="9" t="s">
        <v>19</v>
      </c>
      <c r="C337" s="9">
        <v>10</v>
      </c>
      <c r="D337" s="10"/>
      <c r="E337" s="10" t="s">
        <v>288</v>
      </c>
      <c r="F337" s="13"/>
      <c r="G337" s="13"/>
      <c r="H337" s="13">
        <v>0</v>
      </c>
      <c r="I337" s="13"/>
      <c r="J337" s="13"/>
      <c r="K337" s="13"/>
      <c r="L337" s="13"/>
      <c r="M337" s="13"/>
      <c r="N337" s="13"/>
      <c r="O337" s="13"/>
      <c r="P337" s="13"/>
      <c r="Q337" s="38">
        <f>SUM(F337:P337)</f>
        <v>0</v>
      </c>
    </row>
    <row r="338" spans="1:17" ht="22.5" x14ac:dyDescent="0.2">
      <c r="A338" s="39">
        <v>33</v>
      </c>
      <c r="B338" s="9" t="s">
        <v>19</v>
      </c>
      <c r="C338" s="9">
        <v>249</v>
      </c>
      <c r="D338" s="10" t="s">
        <v>289</v>
      </c>
      <c r="E338" s="10" t="s">
        <v>290</v>
      </c>
      <c r="F338" s="13"/>
      <c r="G338" s="13"/>
      <c r="H338" s="13">
        <v>0</v>
      </c>
      <c r="I338" s="13"/>
      <c r="J338" s="13"/>
      <c r="K338" s="13"/>
      <c r="L338" s="13"/>
      <c r="M338" s="13"/>
      <c r="N338" s="13"/>
      <c r="O338" s="13"/>
      <c r="P338" s="13"/>
      <c r="Q338" s="38">
        <f>SUM(F338:P338)</f>
        <v>0</v>
      </c>
    </row>
    <row r="339" spans="1:17" x14ac:dyDescent="0.2">
      <c r="A339" s="39">
        <v>33</v>
      </c>
      <c r="B339" s="9" t="s">
        <v>33</v>
      </c>
      <c r="C339" s="9"/>
      <c r="D339" s="10"/>
      <c r="E339" s="10" t="s">
        <v>291</v>
      </c>
      <c r="F339" s="13">
        <f>+F340+F348+F489+F500+F501+F502+F503+F504+F505+F506+F507+F508+F509+F510+F511+F512+F513+F514+F515+F516+F517+F518+F519+F520+F521+F522+F523+F524+F525+F526+F527+F528+F529+F530+F531+F532+F533+F534+F535+F536+F537+F538+F539+F540+F541+F542+F543+F544+F545+F546+F547+F548+F549+F550</f>
        <v>0</v>
      </c>
      <c r="G339" s="13">
        <f>+G340+G348+G489+G500+G501+G502+G503+G504+G505+G506+G507+G508+G509+G510+G511+G512+G513+G514+G515+G516+G517+G518+G519+G520+G521+G522+G523+G525+G526+G527+G528+G529+G530+G531+G532+G533+G534+G535+G536+G537+G538+G539+G540+G541+G542+G543+G544+G545+G546+G547+G548+G549+G550+G524</f>
        <v>931734346</v>
      </c>
      <c r="H339" s="13">
        <f>+H340+H348+H489+H500+H501+H502+H503+H504+H505+H506+H507+H508+H509+H510+H511+H512+H513+H514+H515+H516+H517+H518+H519+H520+H521+H522+H523+H525+H526+H527+H528+H529+H530+H531+H532+H533+H534+H535+H536+H537+H538+H539+H540+H541+H542+H543+H544+H545+H546+H547+H548+H549+H550+H524</f>
        <v>2126597595</v>
      </c>
      <c r="I339" s="13"/>
      <c r="J339" s="13"/>
      <c r="K339" s="13"/>
      <c r="L339" s="13"/>
      <c r="M339" s="13"/>
      <c r="N339" s="13"/>
      <c r="O339" s="13"/>
      <c r="P339" s="13"/>
      <c r="Q339" s="38">
        <f>SUM(F339:P339)</f>
        <v>3058331941</v>
      </c>
    </row>
    <row r="340" spans="1:17" ht="12" customHeight="1" x14ac:dyDescent="0.2">
      <c r="A340" s="39">
        <v>33</v>
      </c>
      <c r="B340" s="9" t="s">
        <v>33</v>
      </c>
      <c r="C340" s="9">
        <v>100</v>
      </c>
      <c r="D340" s="14"/>
      <c r="E340" s="14" t="s">
        <v>292</v>
      </c>
      <c r="F340" s="13"/>
      <c r="G340" s="13">
        <v>550686628</v>
      </c>
      <c r="H340" s="13">
        <v>1830810313</v>
      </c>
      <c r="I340" s="13"/>
      <c r="J340" s="13"/>
      <c r="K340" s="13"/>
      <c r="L340" s="13"/>
      <c r="M340" s="13"/>
      <c r="N340" s="13"/>
      <c r="O340" s="13"/>
      <c r="P340" s="13"/>
      <c r="Q340" s="38">
        <f>SUM(F340:P340)</f>
        <v>2381496941</v>
      </c>
    </row>
    <row r="341" spans="1:17" ht="12" customHeight="1" x14ac:dyDescent="0.2">
      <c r="A341" s="39">
        <v>33</v>
      </c>
      <c r="B341" s="9" t="s">
        <v>33</v>
      </c>
      <c r="C341" s="9">
        <v>100</v>
      </c>
      <c r="D341" s="14">
        <v>20114670</v>
      </c>
      <c r="E341" s="14" t="s">
        <v>293</v>
      </c>
      <c r="F341" s="13"/>
      <c r="G341" s="13">
        <v>35098955</v>
      </c>
      <c r="H341" s="13">
        <v>10568500</v>
      </c>
      <c r="I341" s="13"/>
      <c r="J341" s="13"/>
      <c r="K341" s="13"/>
      <c r="L341" s="13"/>
      <c r="M341" s="13"/>
      <c r="N341" s="13"/>
      <c r="O341" s="13"/>
      <c r="P341" s="13"/>
      <c r="Q341" s="38">
        <f>SUM(F341:P341)</f>
        <v>45667455</v>
      </c>
    </row>
    <row r="342" spans="1:17" ht="12" customHeight="1" x14ac:dyDescent="0.2">
      <c r="A342" s="39">
        <v>33</v>
      </c>
      <c r="B342" s="9" t="s">
        <v>33</v>
      </c>
      <c r="C342" s="9">
        <v>100</v>
      </c>
      <c r="D342" s="14">
        <v>20152723</v>
      </c>
      <c r="E342" s="14" t="s">
        <v>294</v>
      </c>
      <c r="F342" s="13"/>
      <c r="G342" s="13">
        <v>260327356</v>
      </c>
      <c r="H342" s="13">
        <v>208434731</v>
      </c>
      <c r="I342" s="13"/>
      <c r="J342" s="13"/>
      <c r="K342" s="13"/>
      <c r="L342" s="13"/>
      <c r="M342" s="13"/>
      <c r="N342" s="13"/>
      <c r="O342" s="13"/>
      <c r="P342" s="13"/>
      <c r="Q342" s="38">
        <f>SUM(F342:P342)</f>
        <v>468762087</v>
      </c>
    </row>
    <row r="343" spans="1:17" ht="12" customHeight="1" x14ac:dyDescent="0.2">
      <c r="A343" s="39">
        <v>33</v>
      </c>
      <c r="B343" s="9" t="s">
        <v>33</v>
      </c>
      <c r="C343" s="9">
        <v>100</v>
      </c>
      <c r="D343" s="14">
        <v>30096583</v>
      </c>
      <c r="E343" s="14" t="s">
        <v>295</v>
      </c>
      <c r="F343" s="13"/>
      <c r="G343" s="13">
        <v>23834829</v>
      </c>
      <c r="H343" s="13"/>
      <c r="I343" s="13"/>
      <c r="J343" s="13"/>
      <c r="K343" s="13"/>
      <c r="L343" s="13"/>
      <c r="M343" s="13"/>
      <c r="N343" s="13"/>
      <c r="O343" s="13"/>
      <c r="P343" s="13"/>
      <c r="Q343" s="38">
        <f>SUM(F343:P343)</f>
        <v>23834829</v>
      </c>
    </row>
    <row r="344" spans="1:17" ht="12" customHeight="1" x14ac:dyDescent="0.2">
      <c r="A344" s="39">
        <v>33</v>
      </c>
      <c r="B344" s="9" t="s">
        <v>33</v>
      </c>
      <c r="C344" s="9">
        <v>100</v>
      </c>
      <c r="D344" s="14">
        <v>30356773</v>
      </c>
      <c r="E344" s="14" t="s">
        <v>296</v>
      </c>
      <c r="F344" s="13"/>
      <c r="G344" s="13">
        <v>18304050</v>
      </c>
      <c r="H344" s="13"/>
      <c r="I344" s="13"/>
      <c r="J344" s="13"/>
      <c r="K344" s="13"/>
      <c r="L344" s="13"/>
      <c r="M344" s="13"/>
      <c r="N344" s="13"/>
      <c r="O344" s="13"/>
      <c r="P344" s="13"/>
      <c r="Q344" s="38">
        <f>SUM(F344:P344)</f>
        <v>18304050</v>
      </c>
    </row>
    <row r="345" spans="1:17" ht="12" customHeight="1" x14ac:dyDescent="0.2">
      <c r="A345" s="39">
        <v>33</v>
      </c>
      <c r="B345" s="9" t="s">
        <v>33</v>
      </c>
      <c r="C345" s="9">
        <v>100</v>
      </c>
      <c r="D345" s="14">
        <v>30463927</v>
      </c>
      <c r="E345" s="14" t="s">
        <v>297</v>
      </c>
      <c r="F345" s="13"/>
      <c r="G345" s="13">
        <v>33232626</v>
      </c>
      <c r="H345" s="13">
        <v>1504238340</v>
      </c>
      <c r="I345" s="13"/>
      <c r="J345" s="13"/>
      <c r="K345" s="13"/>
      <c r="L345" s="13"/>
      <c r="M345" s="13"/>
      <c r="N345" s="13"/>
      <c r="O345" s="13"/>
      <c r="P345" s="13"/>
      <c r="Q345" s="38">
        <f>SUM(F345:P345)</f>
        <v>1537470966</v>
      </c>
    </row>
    <row r="346" spans="1:17" ht="12" customHeight="1" x14ac:dyDescent="0.2">
      <c r="A346" s="39">
        <v>33</v>
      </c>
      <c r="B346" s="9" t="s">
        <v>33</v>
      </c>
      <c r="C346" s="9">
        <v>100</v>
      </c>
      <c r="D346" s="14">
        <v>30474792</v>
      </c>
      <c r="E346" s="14" t="s">
        <v>298</v>
      </c>
      <c r="F346" s="13"/>
      <c r="G346" s="13">
        <v>179888813</v>
      </c>
      <c r="H346" s="13">
        <v>54033833</v>
      </c>
      <c r="I346" s="13"/>
      <c r="J346" s="13"/>
      <c r="K346" s="13"/>
      <c r="L346" s="13"/>
      <c r="M346" s="13"/>
      <c r="N346" s="13"/>
      <c r="O346" s="13"/>
      <c r="P346" s="13"/>
      <c r="Q346" s="38">
        <f>SUM(F346:P346)</f>
        <v>233922646</v>
      </c>
    </row>
    <row r="347" spans="1:17" ht="12" customHeight="1" x14ac:dyDescent="0.2">
      <c r="A347" s="39">
        <v>33</v>
      </c>
      <c r="B347" s="9" t="s">
        <v>33</v>
      </c>
      <c r="C347" s="9">
        <v>100</v>
      </c>
      <c r="D347" s="14">
        <v>40000422</v>
      </c>
      <c r="E347" s="14" t="s">
        <v>299</v>
      </c>
      <c r="F347" s="13"/>
      <c r="G347" s="13"/>
      <c r="H347" s="13">
        <v>53534909</v>
      </c>
      <c r="I347" s="13"/>
      <c r="J347" s="13"/>
      <c r="K347" s="13"/>
      <c r="L347" s="13"/>
      <c r="M347" s="13"/>
      <c r="N347" s="13"/>
      <c r="O347" s="13"/>
      <c r="P347" s="13"/>
      <c r="Q347" s="38">
        <f>SUM(F347:P347)</f>
        <v>53534909</v>
      </c>
    </row>
    <row r="348" spans="1:17" x14ac:dyDescent="0.2">
      <c r="A348" s="39">
        <v>33</v>
      </c>
      <c r="B348" s="9" t="s">
        <v>33</v>
      </c>
      <c r="C348" s="9">
        <v>125</v>
      </c>
      <c r="D348" s="14"/>
      <c r="E348" s="14" t="s">
        <v>300</v>
      </c>
      <c r="F348" s="13"/>
      <c r="G348" s="13">
        <v>115695525</v>
      </c>
      <c r="H348" s="13">
        <v>136410645</v>
      </c>
      <c r="I348" s="13"/>
      <c r="J348" s="13"/>
      <c r="K348" s="13"/>
      <c r="L348" s="13"/>
      <c r="M348" s="13"/>
      <c r="N348" s="13"/>
      <c r="O348" s="13"/>
      <c r="P348" s="13"/>
      <c r="Q348" s="38">
        <f>SUM(F348:P348)</f>
        <v>252106170</v>
      </c>
    </row>
    <row r="349" spans="1:17" ht="22.5" customHeight="1" x14ac:dyDescent="0.2">
      <c r="A349" s="39">
        <v>33</v>
      </c>
      <c r="B349" s="9" t="s">
        <v>33</v>
      </c>
      <c r="C349" s="9">
        <v>125</v>
      </c>
      <c r="D349" s="10">
        <v>30399926</v>
      </c>
      <c r="E349" s="10" t="s">
        <v>301</v>
      </c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38">
        <f>SUM(F349:P349)</f>
        <v>0</v>
      </c>
    </row>
    <row r="350" spans="1:17" ht="22.5" x14ac:dyDescent="0.2">
      <c r="A350" s="39">
        <v>33</v>
      </c>
      <c r="B350" s="9" t="s">
        <v>33</v>
      </c>
      <c r="C350" s="9">
        <v>125</v>
      </c>
      <c r="D350" s="10">
        <v>30400200</v>
      </c>
      <c r="E350" s="10" t="s">
        <v>302</v>
      </c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38">
        <f>SUM(F350:P350)</f>
        <v>0</v>
      </c>
    </row>
    <row r="351" spans="1:17" ht="22.5" customHeight="1" x14ac:dyDescent="0.2">
      <c r="A351" s="39">
        <v>33</v>
      </c>
      <c r="B351" s="9" t="s">
        <v>33</v>
      </c>
      <c r="C351" s="9">
        <v>125</v>
      </c>
      <c r="D351" s="10">
        <v>30402575</v>
      </c>
      <c r="E351" s="10" t="s">
        <v>303</v>
      </c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38">
        <f>SUM(F351:P351)</f>
        <v>0</v>
      </c>
    </row>
    <row r="352" spans="1:17" ht="22.5" customHeight="1" x14ac:dyDescent="0.2">
      <c r="A352" s="39">
        <v>33</v>
      </c>
      <c r="B352" s="9" t="s">
        <v>33</v>
      </c>
      <c r="C352" s="9">
        <v>125</v>
      </c>
      <c r="D352" s="10">
        <v>30486931</v>
      </c>
      <c r="E352" s="10" t="s">
        <v>304</v>
      </c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38">
        <f>SUM(F352:P352)</f>
        <v>0</v>
      </c>
    </row>
    <row r="353" spans="1:17" ht="22.5" customHeight="1" x14ac:dyDescent="0.2">
      <c r="A353" s="39">
        <v>33</v>
      </c>
      <c r="B353" s="9" t="s">
        <v>33</v>
      </c>
      <c r="C353" s="9">
        <v>125</v>
      </c>
      <c r="D353" s="10">
        <v>40000323</v>
      </c>
      <c r="E353" s="10" t="s">
        <v>305</v>
      </c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38">
        <f>SUM(F353:P353)</f>
        <v>0</v>
      </c>
    </row>
    <row r="354" spans="1:17" ht="22.5" customHeight="1" x14ac:dyDescent="0.2">
      <c r="A354" s="39">
        <v>33</v>
      </c>
      <c r="B354" s="9" t="s">
        <v>33</v>
      </c>
      <c r="C354" s="9">
        <v>125</v>
      </c>
      <c r="D354" s="10">
        <v>40000523</v>
      </c>
      <c r="E354" s="10" t="s">
        <v>306</v>
      </c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38">
        <f>SUM(F354:P354)</f>
        <v>0</v>
      </c>
    </row>
    <row r="355" spans="1:17" ht="22.5" customHeight="1" x14ac:dyDescent="0.2">
      <c r="A355" s="39">
        <v>33</v>
      </c>
      <c r="B355" s="9" t="s">
        <v>33</v>
      </c>
      <c r="C355" s="9">
        <v>125</v>
      </c>
      <c r="D355" s="10">
        <v>40000645</v>
      </c>
      <c r="E355" s="10" t="s">
        <v>307</v>
      </c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38">
        <f>SUM(F355:P355)</f>
        <v>0</v>
      </c>
    </row>
    <row r="356" spans="1:17" ht="22.5" customHeight="1" x14ac:dyDescent="0.2">
      <c r="A356" s="39">
        <v>33</v>
      </c>
      <c r="B356" s="9" t="s">
        <v>33</v>
      </c>
      <c r="C356" s="9">
        <v>125</v>
      </c>
      <c r="D356" s="10">
        <v>40001382</v>
      </c>
      <c r="E356" s="10" t="s">
        <v>308</v>
      </c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38">
        <f>SUM(F356:P356)</f>
        <v>0</v>
      </c>
    </row>
    <row r="357" spans="1:17" ht="22.5" customHeight="1" x14ac:dyDescent="0.2">
      <c r="A357" s="39">
        <v>33</v>
      </c>
      <c r="B357" s="9" t="s">
        <v>33</v>
      </c>
      <c r="C357" s="9">
        <v>125</v>
      </c>
      <c r="D357" s="10">
        <v>40001423</v>
      </c>
      <c r="E357" s="10" t="s">
        <v>309</v>
      </c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38">
        <f>SUM(F357:P357)</f>
        <v>0</v>
      </c>
    </row>
    <row r="358" spans="1:17" ht="22.5" customHeight="1" x14ac:dyDescent="0.2">
      <c r="A358" s="39">
        <v>33</v>
      </c>
      <c r="B358" s="9" t="s">
        <v>33</v>
      </c>
      <c r="C358" s="9">
        <v>125</v>
      </c>
      <c r="D358" s="10">
        <v>40001675</v>
      </c>
      <c r="E358" s="10" t="s">
        <v>310</v>
      </c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38">
        <f>SUM(F358:P358)</f>
        <v>0</v>
      </c>
    </row>
    <row r="359" spans="1:17" x14ac:dyDescent="0.2">
      <c r="A359" s="39">
        <v>33</v>
      </c>
      <c r="B359" s="9" t="s">
        <v>33</v>
      </c>
      <c r="C359" s="9">
        <v>125</v>
      </c>
      <c r="D359" s="10">
        <v>40001867</v>
      </c>
      <c r="E359" s="10" t="s">
        <v>311</v>
      </c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38">
        <f>SUM(F359:P359)</f>
        <v>0</v>
      </c>
    </row>
    <row r="360" spans="1:17" x14ac:dyDescent="0.2">
      <c r="A360" s="39">
        <v>33</v>
      </c>
      <c r="B360" s="9" t="s">
        <v>33</v>
      </c>
      <c r="C360" s="9">
        <v>125</v>
      </c>
      <c r="D360" s="10">
        <v>40001878</v>
      </c>
      <c r="E360" s="10" t="s">
        <v>312</v>
      </c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38">
        <f>SUM(F360:P360)</f>
        <v>0</v>
      </c>
    </row>
    <row r="361" spans="1:17" ht="22.5" customHeight="1" x14ac:dyDescent="0.2">
      <c r="A361" s="39">
        <v>33</v>
      </c>
      <c r="B361" s="9" t="s">
        <v>33</v>
      </c>
      <c r="C361" s="9">
        <v>125</v>
      </c>
      <c r="D361" s="10">
        <v>40001928</v>
      </c>
      <c r="E361" s="10" t="s">
        <v>313</v>
      </c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38">
        <f>SUM(F361:P361)</f>
        <v>0</v>
      </c>
    </row>
    <row r="362" spans="1:17" ht="22.5" x14ac:dyDescent="0.2">
      <c r="A362" s="39">
        <v>33</v>
      </c>
      <c r="B362" s="9" t="s">
        <v>33</v>
      </c>
      <c r="C362" s="9">
        <v>125</v>
      </c>
      <c r="D362" s="10">
        <v>40002183</v>
      </c>
      <c r="E362" s="10" t="s">
        <v>314</v>
      </c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38">
        <f>SUM(F362:P362)</f>
        <v>0</v>
      </c>
    </row>
    <row r="363" spans="1:17" ht="22.5" x14ac:dyDescent="0.2">
      <c r="A363" s="39">
        <v>33</v>
      </c>
      <c r="B363" s="9" t="s">
        <v>33</v>
      </c>
      <c r="C363" s="9">
        <v>125</v>
      </c>
      <c r="D363" s="10">
        <v>40002223</v>
      </c>
      <c r="E363" s="10" t="s">
        <v>315</v>
      </c>
      <c r="F363" s="13"/>
      <c r="G363" s="13"/>
      <c r="H363" s="13">
        <v>13339840</v>
      </c>
      <c r="I363" s="13"/>
      <c r="J363" s="13"/>
      <c r="K363" s="13"/>
      <c r="L363" s="13"/>
      <c r="M363" s="13"/>
      <c r="N363" s="13"/>
      <c r="O363" s="13"/>
      <c r="P363" s="13"/>
      <c r="Q363" s="38">
        <f>SUM(F363:P363)</f>
        <v>13339840</v>
      </c>
    </row>
    <row r="364" spans="1:17" x14ac:dyDescent="0.2">
      <c r="A364" s="39">
        <v>33</v>
      </c>
      <c r="B364" s="9" t="s">
        <v>33</v>
      </c>
      <c r="C364" s="9">
        <v>125</v>
      </c>
      <c r="D364" s="10">
        <v>40002279</v>
      </c>
      <c r="E364" s="10" t="s">
        <v>316</v>
      </c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38">
        <f>SUM(F364:P364)</f>
        <v>0</v>
      </c>
    </row>
    <row r="365" spans="1:17" x14ac:dyDescent="0.2">
      <c r="A365" s="39">
        <v>33</v>
      </c>
      <c r="B365" s="9" t="s">
        <v>33</v>
      </c>
      <c r="C365" s="9">
        <v>125</v>
      </c>
      <c r="D365" s="10">
        <v>40010419</v>
      </c>
      <c r="E365" s="10" t="s">
        <v>317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38">
        <f>SUM(F365:P365)</f>
        <v>0</v>
      </c>
    </row>
    <row r="366" spans="1:17" ht="22.5" customHeight="1" x14ac:dyDescent="0.2">
      <c r="A366" s="39">
        <v>33</v>
      </c>
      <c r="B366" s="9" t="s">
        <v>33</v>
      </c>
      <c r="C366" s="9">
        <v>125</v>
      </c>
      <c r="D366" s="10">
        <v>40010480</v>
      </c>
      <c r="E366" s="10" t="s">
        <v>318</v>
      </c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38">
        <f>SUM(F366:P366)</f>
        <v>0</v>
      </c>
    </row>
    <row r="367" spans="1:17" ht="22.5" customHeight="1" x14ac:dyDescent="0.2">
      <c r="A367" s="39">
        <v>33</v>
      </c>
      <c r="B367" s="9" t="s">
        <v>33</v>
      </c>
      <c r="C367" s="9">
        <v>125</v>
      </c>
      <c r="D367" s="10">
        <v>40010606</v>
      </c>
      <c r="E367" s="10" t="s">
        <v>319</v>
      </c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38">
        <f>SUM(F367:P367)</f>
        <v>0</v>
      </c>
    </row>
    <row r="368" spans="1:17" ht="22.5" x14ac:dyDescent="0.2">
      <c r="A368" s="39">
        <v>33</v>
      </c>
      <c r="B368" s="9" t="s">
        <v>33</v>
      </c>
      <c r="C368" s="9">
        <v>125</v>
      </c>
      <c r="D368" s="10">
        <v>40010749</v>
      </c>
      <c r="E368" s="10" t="s">
        <v>320</v>
      </c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38">
        <f>SUM(F368:P368)</f>
        <v>0</v>
      </c>
    </row>
    <row r="369" spans="1:17" ht="22.5" customHeight="1" x14ac:dyDescent="0.2">
      <c r="A369" s="39">
        <v>33</v>
      </c>
      <c r="B369" s="9" t="s">
        <v>33</v>
      </c>
      <c r="C369" s="9">
        <v>125</v>
      </c>
      <c r="D369" s="10">
        <v>40010884</v>
      </c>
      <c r="E369" s="10" t="s">
        <v>321</v>
      </c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38">
        <f>SUM(F369:P369)</f>
        <v>0</v>
      </c>
    </row>
    <row r="370" spans="1:17" ht="22.5" customHeight="1" x14ac:dyDescent="0.2">
      <c r="A370" s="39">
        <v>33</v>
      </c>
      <c r="B370" s="9" t="s">
        <v>33</v>
      </c>
      <c r="C370" s="9">
        <v>125</v>
      </c>
      <c r="D370" s="10">
        <v>40010999</v>
      </c>
      <c r="E370" s="10" t="s">
        <v>322</v>
      </c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38">
        <f>SUM(F370:P370)</f>
        <v>0</v>
      </c>
    </row>
    <row r="371" spans="1:17" ht="22.5" customHeight="1" x14ac:dyDescent="0.2">
      <c r="A371" s="39">
        <v>33</v>
      </c>
      <c r="B371" s="9" t="s">
        <v>33</v>
      </c>
      <c r="C371" s="9">
        <v>125</v>
      </c>
      <c r="D371" s="10">
        <v>40011328</v>
      </c>
      <c r="E371" s="10" t="s">
        <v>323</v>
      </c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38">
        <f>SUM(F371:P371)</f>
        <v>0</v>
      </c>
    </row>
    <row r="372" spans="1:17" ht="22.5" customHeight="1" x14ac:dyDescent="0.2">
      <c r="A372" s="39">
        <v>33</v>
      </c>
      <c r="B372" s="9" t="s">
        <v>33</v>
      </c>
      <c r="C372" s="9">
        <v>125</v>
      </c>
      <c r="D372" s="10">
        <v>40011561</v>
      </c>
      <c r="E372" s="10" t="s">
        <v>324</v>
      </c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38">
        <f>SUM(F372:P372)</f>
        <v>0</v>
      </c>
    </row>
    <row r="373" spans="1:17" ht="22.5" x14ac:dyDescent="0.2">
      <c r="A373" s="39">
        <v>33</v>
      </c>
      <c r="B373" s="9" t="s">
        <v>33</v>
      </c>
      <c r="C373" s="9">
        <v>125</v>
      </c>
      <c r="D373" s="10">
        <v>40011788</v>
      </c>
      <c r="E373" s="10" t="s">
        <v>325</v>
      </c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38">
        <f>SUM(F373:P373)</f>
        <v>0</v>
      </c>
    </row>
    <row r="374" spans="1:17" x14ac:dyDescent="0.2">
      <c r="A374" s="39">
        <v>33</v>
      </c>
      <c r="B374" s="9" t="s">
        <v>33</v>
      </c>
      <c r="C374" s="9">
        <v>125</v>
      </c>
      <c r="D374" s="10">
        <v>40011915</v>
      </c>
      <c r="E374" s="10" t="s">
        <v>326</v>
      </c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38">
        <f>SUM(F374:P374)</f>
        <v>0</v>
      </c>
    </row>
    <row r="375" spans="1:17" ht="22.5" customHeight="1" x14ac:dyDescent="0.2">
      <c r="A375" s="39">
        <v>33</v>
      </c>
      <c r="B375" s="9" t="s">
        <v>33</v>
      </c>
      <c r="C375" s="9">
        <v>125</v>
      </c>
      <c r="D375" s="10">
        <v>40011924</v>
      </c>
      <c r="E375" s="10" t="s">
        <v>327</v>
      </c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38">
        <f>SUM(F375:P375)</f>
        <v>0</v>
      </c>
    </row>
    <row r="376" spans="1:17" ht="22.5" customHeight="1" x14ac:dyDescent="0.2">
      <c r="A376" s="39">
        <v>33</v>
      </c>
      <c r="B376" s="9" t="s">
        <v>33</v>
      </c>
      <c r="C376" s="9">
        <v>125</v>
      </c>
      <c r="D376" s="10">
        <v>40012104</v>
      </c>
      <c r="E376" s="10" t="s">
        <v>328</v>
      </c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38">
        <f>SUM(F376:P376)</f>
        <v>0</v>
      </c>
    </row>
    <row r="377" spans="1:17" x14ac:dyDescent="0.2">
      <c r="A377" s="39">
        <v>33</v>
      </c>
      <c r="B377" s="9" t="s">
        <v>33</v>
      </c>
      <c r="C377" s="9">
        <v>125</v>
      </c>
      <c r="D377" s="10">
        <v>40012303</v>
      </c>
      <c r="E377" s="10" t="s">
        <v>329</v>
      </c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38">
        <f>SUM(F377:P377)</f>
        <v>0</v>
      </c>
    </row>
    <row r="378" spans="1:17" ht="22.5" x14ac:dyDescent="0.2">
      <c r="A378" s="39">
        <v>33</v>
      </c>
      <c r="B378" s="9" t="s">
        <v>33</v>
      </c>
      <c r="C378" s="9">
        <v>125</v>
      </c>
      <c r="D378" s="10">
        <v>40012458</v>
      </c>
      <c r="E378" s="10" t="s">
        <v>330</v>
      </c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38">
        <f>SUM(F378:P378)</f>
        <v>0</v>
      </c>
    </row>
    <row r="379" spans="1:17" x14ac:dyDescent="0.2">
      <c r="A379" s="39">
        <v>33</v>
      </c>
      <c r="B379" s="9" t="s">
        <v>33</v>
      </c>
      <c r="C379" s="9">
        <v>125</v>
      </c>
      <c r="D379" s="10">
        <v>40012507</v>
      </c>
      <c r="E379" s="10" t="s">
        <v>331</v>
      </c>
      <c r="F379" s="13"/>
      <c r="G379" s="13"/>
      <c r="H379" s="13">
        <v>21867911</v>
      </c>
      <c r="I379" s="13"/>
      <c r="J379" s="13"/>
      <c r="K379" s="13"/>
      <c r="L379" s="13"/>
      <c r="M379" s="13"/>
      <c r="N379" s="13"/>
      <c r="O379" s="13"/>
      <c r="P379" s="13"/>
      <c r="Q379" s="38">
        <f>SUM(F379:P379)</f>
        <v>21867911</v>
      </c>
    </row>
    <row r="380" spans="1:17" ht="22.5" x14ac:dyDescent="0.2">
      <c r="A380" s="39">
        <v>33</v>
      </c>
      <c r="B380" s="9" t="s">
        <v>33</v>
      </c>
      <c r="C380" s="9">
        <v>125</v>
      </c>
      <c r="D380" s="10">
        <v>40012519</v>
      </c>
      <c r="E380" s="10" t="s">
        <v>332</v>
      </c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38">
        <f>SUM(F380:P380)</f>
        <v>0</v>
      </c>
    </row>
    <row r="381" spans="1:17" ht="22.5" x14ac:dyDescent="0.2">
      <c r="A381" s="39">
        <v>33</v>
      </c>
      <c r="B381" s="9" t="s">
        <v>33</v>
      </c>
      <c r="C381" s="9">
        <v>125</v>
      </c>
      <c r="D381" s="10">
        <v>40012592</v>
      </c>
      <c r="E381" s="10" t="s">
        <v>333</v>
      </c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38">
        <f>SUM(F381:P381)</f>
        <v>0</v>
      </c>
    </row>
    <row r="382" spans="1:17" ht="22.5" customHeight="1" x14ac:dyDescent="0.2">
      <c r="A382" s="39">
        <v>33</v>
      </c>
      <c r="B382" s="9" t="s">
        <v>33</v>
      </c>
      <c r="C382" s="9">
        <v>125</v>
      </c>
      <c r="D382" s="10">
        <v>40012634</v>
      </c>
      <c r="E382" s="10" t="s">
        <v>334</v>
      </c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38">
        <f>SUM(F382:P382)</f>
        <v>0</v>
      </c>
    </row>
    <row r="383" spans="1:17" ht="22.5" customHeight="1" x14ac:dyDescent="0.2">
      <c r="A383" s="39">
        <v>33</v>
      </c>
      <c r="B383" s="9" t="s">
        <v>33</v>
      </c>
      <c r="C383" s="9">
        <v>125</v>
      </c>
      <c r="D383" s="10">
        <v>40012636</v>
      </c>
      <c r="E383" s="10" t="s">
        <v>335</v>
      </c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38">
        <f>SUM(F383:P383)</f>
        <v>0</v>
      </c>
    </row>
    <row r="384" spans="1:17" ht="22.5" customHeight="1" x14ac:dyDescent="0.2">
      <c r="A384" s="39">
        <v>33</v>
      </c>
      <c r="B384" s="9" t="s">
        <v>33</v>
      </c>
      <c r="C384" s="9">
        <v>125</v>
      </c>
      <c r="D384" s="10">
        <v>40012644</v>
      </c>
      <c r="E384" s="10" t="s">
        <v>336</v>
      </c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38">
        <f>SUM(F384:P384)</f>
        <v>0</v>
      </c>
    </row>
    <row r="385" spans="1:17" ht="22.5" customHeight="1" x14ac:dyDescent="0.2">
      <c r="A385" s="39">
        <v>33</v>
      </c>
      <c r="B385" s="9" t="s">
        <v>33</v>
      </c>
      <c r="C385" s="9">
        <v>125</v>
      </c>
      <c r="D385" s="10">
        <v>40012894</v>
      </c>
      <c r="E385" s="10" t="s">
        <v>337</v>
      </c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38">
        <f>SUM(F385:P385)</f>
        <v>0</v>
      </c>
    </row>
    <row r="386" spans="1:17" x14ac:dyDescent="0.2">
      <c r="A386" s="39">
        <v>33</v>
      </c>
      <c r="B386" s="9" t="s">
        <v>33</v>
      </c>
      <c r="C386" s="9">
        <v>125</v>
      </c>
      <c r="D386" s="10">
        <v>40012905</v>
      </c>
      <c r="E386" s="10" t="s">
        <v>338</v>
      </c>
      <c r="F386" s="13"/>
      <c r="G386" s="13">
        <v>19081247</v>
      </c>
      <c r="H386" s="13">
        <v>0</v>
      </c>
      <c r="I386" s="13"/>
      <c r="J386" s="13"/>
      <c r="K386" s="13"/>
      <c r="L386" s="13"/>
      <c r="M386" s="13"/>
      <c r="N386" s="13"/>
      <c r="O386" s="13"/>
      <c r="P386" s="13"/>
      <c r="Q386" s="38">
        <f>SUM(F386:P386)</f>
        <v>19081247</v>
      </c>
    </row>
    <row r="387" spans="1:17" x14ac:dyDescent="0.2">
      <c r="A387" s="39">
        <v>33</v>
      </c>
      <c r="B387" s="9" t="s">
        <v>33</v>
      </c>
      <c r="C387" s="9">
        <v>125</v>
      </c>
      <c r="D387" s="10">
        <v>40013199</v>
      </c>
      <c r="E387" s="10" t="s">
        <v>339</v>
      </c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38">
        <f>SUM(F387:P387)</f>
        <v>0</v>
      </c>
    </row>
    <row r="388" spans="1:17" ht="22.5" customHeight="1" x14ac:dyDescent="0.2">
      <c r="A388" s="39">
        <v>33</v>
      </c>
      <c r="B388" s="9" t="s">
        <v>33</v>
      </c>
      <c r="C388" s="9">
        <v>125</v>
      </c>
      <c r="D388" s="10">
        <v>40013270</v>
      </c>
      <c r="E388" s="10" t="s">
        <v>340</v>
      </c>
      <c r="F388" s="13"/>
      <c r="G388" s="13">
        <v>15446609</v>
      </c>
      <c r="H388" s="13">
        <v>14015668</v>
      </c>
      <c r="I388" s="13"/>
      <c r="J388" s="13"/>
      <c r="K388" s="13"/>
      <c r="L388" s="13"/>
      <c r="M388" s="13"/>
      <c r="N388" s="13"/>
      <c r="O388" s="13"/>
      <c r="P388" s="13"/>
      <c r="Q388" s="38">
        <f>SUM(F388:P388)</f>
        <v>29462277</v>
      </c>
    </row>
    <row r="389" spans="1:17" x14ac:dyDescent="0.2">
      <c r="A389" s="39">
        <v>33</v>
      </c>
      <c r="B389" s="9" t="s">
        <v>33</v>
      </c>
      <c r="C389" s="9">
        <v>125</v>
      </c>
      <c r="D389" s="10">
        <v>40013492</v>
      </c>
      <c r="E389" s="10" t="s">
        <v>341</v>
      </c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38">
        <f>SUM(F389:P389)</f>
        <v>0</v>
      </c>
    </row>
    <row r="390" spans="1:17" ht="22.5" x14ac:dyDescent="0.2">
      <c r="A390" s="39">
        <v>33</v>
      </c>
      <c r="B390" s="9" t="s">
        <v>33</v>
      </c>
      <c r="C390" s="9">
        <v>125</v>
      </c>
      <c r="D390" s="10">
        <v>40013716</v>
      </c>
      <c r="E390" s="10" t="s">
        <v>342</v>
      </c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38">
        <f>SUM(F390:P390)</f>
        <v>0</v>
      </c>
    </row>
    <row r="391" spans="1:17" ht="22.5" customHeight="1" x14ac:dyDescent="0.2">
      <c r="A391" s="39">
        <v>33</v>
      </c>
      <c r="B391" s="9" t="s">
        <v>33</v>
      </c>
      <c r="C391" s="9">
        <v>125</v>
      </c>
      <c r="D391" s="10">
        <v>40013728</v>
      </c>
      <c r="E391" s="10" t="s">
        <v>343</v>
      </c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38">
        <f>SUM(F391:P391)</f>
        <v>0</v>
      </c>
    </row>
    <row r="392" spans="1:17" ht="22.5" customHeight="1" x14ac:dyDescent="0.2">
      <c r="A392" s="39">
        <v>33</v>
      </c>
      <c r="B392" s="9" t="s">
        <v>33</v>
      </c>
      <c r="C392" s="9">
        <v>125</v>
      </c>
      <c r="D392" s="10">
        <v>40013734</v>
      </c>
      <c r="E392" s="10" t="s">
        <v>344</v>
      </c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38">
        <f>SUM(F392:P392)</f>
        <v>0</v>
      </c>
    </row>
    <row r="393" spans="1:17" ht="22.5" x14ac:dyDescent="0.2">
      <c r="A393" s="39">
        <v>33</v>
      </c>
      <c r="B393" s="9" t="s">
        <v>33</v>
      </c>
      <c r="C393" s="9">
        <v>125</v>
      </c>
      <c r="D393" s="10">
        <v>40016578</v>
      </c>
      <c r="E393" s="10" t="s">
        <v>345</v>
      </c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38">
        <f>SUM(F393:P393)</f>
        <v>0</v>
      </c>
    </row>
    <row r="394" spans="1:17" ht="22.5" x14ac:dyDescent="0.2">
      <c r="A394" s="39">
        <v>33</v>
      </c>
      <c r="B394" s="9" t="s">
        <v>33</v>
      </c>
      <c r="C394" s="9">
        <v>125</v>
      </c>
      <c r="D394" s="10">
        <v>40016652</v>
      </c>
      <c r="E394" s="10" t="s">
        <v>346</v>
      </c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38">
        <f>SUM(F394:P394)</f>
        <v>0</v>
      </c>
    </row>
    <row r="395" spans="1:17" ht="22.5" customHeight="1" x14ac:dyDescent="0.2">
      <c r="A395" s="39">
        <v>33</v>
      </c>
      <c r="B395" s="9" t="s">
        <v>33</v>
      </c>
      <c r="C395" s="9">
        <v>125</v>
      </c>
      <c r="D395" s="10">
        <v>40018134</v>
      </c>
      <c r="E395" s="10" t="s">
        <v>347</v>
      </c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38">
        <f>SUM(F395:P395)</f>
        <v>0</v>
      </c>
    </row>
    <row r="396" spans="1:17" ht="22.5" customHeight="1" x14ac:dyDescent="0.2">
      <c r="A396" s="39">
        <v>33</v>
      </c>
      <c r="B396" s="9" t="s">
        <v>33</v>
      </c>
      <c r="C396" s="9">
        <v>125</v>
      </c>
      <c r="D396" s="10">
        <v>40018334</v>
      </c>
      <c r="E396" s="10" t="s">
        <v>348</v>
      </c>
      <c r="F396" s="13"/>
      <c r="G396" s="13">
        <v>14722889</v>
      </c>
      <c r="H396" s="13">
        <v>16103256</v>
      </c>
      <c r="I396" s="13"/>
      <c r="J396" s="13"/>
      <c r="K396" s="13"/>
      <c r="L396" s="13"/>
      <c r="M396" s="13"/>
      <c r="N396" s="13"/>
      <c r="O396" s="13"/>
      <c r="P396" s="13"/>
      <c r="Q396" s="38">
        <f>SUM(F396:P396)</f>
        <v>30826145</v>
      </c>
    </row>
    <row r="397" spans="1:17" ht="22.5" customHeight="1" x14ac:dyDescent="0.2">
      <c r="A397" s="39">
        <v>33</v>
      </c>
      <c r="B397" s="9" t="s">
        <v>33</v>
      </c>
      <c r="C397" s="9">
        <v>125</v>
      </c>
      <c r="D397" s="10">
        <v>40018553</v>
      </c>
      <c r="E397" s="10" t="s">
        <v>349</v>
      </c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38">
        <f>SUM(F397:P397)</f>
        <v>0</v>
      </c>
    </row>
    <row r="398" spans="1:17" x14ac:dyDescent="0.2">
      <c r="A398" s="39">
        <v>33</v>
      </c>
      <c r="B398" s="9" t="s">
        <v>33</v>
      </c>
      <c r="C398" s="9">
        <v>125</v>
      </c>
      <c r="D398" s="10">
        <v>40018678</v>
      </c>
      <c r="E398" s="10" t="s">
        <v>350</v>
      </c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38">
        <f>SUM(F398:P398)</f>
        <v>0</v>
      </c>
    </row>
    <row r="399" spans="1:17" ht="22.5" customHeight="1" x14ac:dyDescent="0.2">
      <c r="A399" s="39">
        <v>33</v>
      </c>
      <c r="B399" s="9" t="s">
        <v>33</v>
      </c>
      <c r="C399" s="9">
        <v>125</v>
      </c>
      <c r="D399" s="10">
        <v>40018708</v>
      </c>
      <c r="E399" s="10" t="s">
        <v>351</v>
      </c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38">
        <f>SUM(F399:P399)</f>
        <v>0</v>
      </c>
    </row>
    <row r="400" spans="1:17" ht="22.5" customHeight="1" x14ac:dyDescent="0.2">
      <c r="A400" s="39">
        <v>33</v>
      </c>
      <c r="B400" s="9" t="s">
        <v>33</v>
      </c>
      <c r="C400" s="9">
        <v>125</v>
      </c>
      <c r="D400" s="10">
        <v>40018744</v>
      </c>
      <c r="E400" s="10" t="s">
        <v>352</v>
      </c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38">
        <f>SUM(F400:P400)</f>
        <v>0</v>
      </c>
    </row>
    <row r="401" spans="1:17" x14ac:dyDescent="0.2">
      <c r="A401" s="39">
        <v>33</v>
      </c>
      <c r="B401" s="9" t="s">
        <v>33</v>
      </c>
      <c r="C401" s="9">
        <v>125</v>
      </c>
      <c r="D401" s="10">
        <v>40018748</v>
      </c>
      <c r="E401" s="10" t="s">
        <v>353</v>
      </c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38">
        <f>SUM(F401:P401)</f>
        <v>0</v>
      </c>
    </row>
    <row r="402" spans="1:17" x14ac:dyDescent="0.2">
      <c r="A402" s="39">
        <v>33</v>
      </c>
      <c r="B402" s="9" t="s">
        <v>33</v>
      </c>
      <c r="C402" s="9">
        <v>125</v>
      </c>
      <c r="D402" s="10">
        <v>40018752</v>
      </c>
      <c r="E402" s="10" t="s">
        <v>354</v>
      </c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38">
        <f>SUM(F402:P402)</f>
        <v>0</v>
      </c>
    </row>
    <row r="403" spans="1:17" ht="22.5" x14ac:dyDescent="0.2">
      <c r="A403" s="39">
        <v>33</v>
      </c>
      <c r="B403" s="9" t="s">
        <v>33</v>
      </c>
      <c r="C403" s="9">
        <v>125</v>
      </c>
      <c r="D403" s="10">
        <v>40019296</v>
      </c>
      <c r="E403" s="10" t="s">
        <v>355</v>
      </c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38">
        <f>SUM(F403:P403)</f>
        <v>0</v>
      </c>
    </row>
    <row r="404" spans="1:17" x14ac:dyDescent="0.2">
      <c r="A404" s="39">
        <v>33</v>
      </c>
      <c r="B404" s="9" t="s">
        <v>33</v>
      </c>
      <c r="C404" s="9">
        <v>125</v>
      </c>
      <c r="D404" s="10">
        <v>40019918</v>
      </c>
      <c r="E404" s="10" t="s">
        <v>356</v>
      </c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38">
        <f>SUM(F404:P404)</f>
        <v>0</v>
      </c>
    </row>
    <row r="405" spans="1:17" ht="22.5" customHeight="1" x14ac:dyDescent="0.2">
      <c r="A405" s="39">
        <v>33</v>
      </c>
      <c r="B405" s="9" t="s">
        <v>33</v>
      </c>
      <c r="C405" s="9">
        <v>125</v>
      </c>
      <c r="D405" s="10">
        <v>40019983</v>
      </c>
      <c r="E405" s="10" t="s">
        <v>357</v>
      </c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38">
        <f>SUM(F405:P405)</f>
        <v>0</v>
      </c>
    </row>
    <row r="406" spans="1:17" ht="22.5" customHeight="1" x14ac:dyDescent="0.2">
      <c r="A406" s="39">
        <v>33</v>
      </c>
      <c r="B406" s="9" t="s">
        <v>33</v>
      </c>
      <c r="C406" s="9">
        <v>125</v>
      </c>
      <c r="D406" s="10">
        <v>40019984</v>
      </c>
      <c r="E406" s="10" t="s">
        <v>358</v>
      </c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38">
        <f>SUM(F406:P406)</f>
        <v>0</v>
      </c>
    </row>
    <row r="407" spans="1:17" ht="22.5" customHeight="1" x14ac:dyDescent="0.2">
      <c r="A407" s="39">
        <v>33</v>
      </c>
      <c r="B407" s="9" t="s">
        <v>33</v>
      </c>
      <c r="C407" s="9">
        <v>125</v>
      </c>
      <c r="D407" s="10">
        <v>40021320</v>
      </c>
      <c r="E407" s="10" t="s">
        <v>359</v>
      </c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38">
        <f>SUM(F407:P407)</f>
        <v>0</v>
      </c>
    </row>
    <row r="408" spans="1:17" ht="22.5" customHeight="1" x14ac:dyDescent="0.2">
      <c r="A408" s="39">
        <v>33</v>
      </c>
      <c r="B408" s="9" t="s">
        <v>33</v>
      </c>
      <c r="C408" s="9">
        <v>125</v>
      </c>
      <c r="D408" s="10">
        <v>40021477</v>
      </c>
      <c r="E408" s="10" t="s">
        <v>360</v>
      </c>
      <c r="F408" s="13"/>
      <c r="G408" s="13">
        <v>30122778</v>
      </c>
      <c r="H408" s="13"/>
      <c r="I408" s="13"/>
      <c r="J408" s="13"/>
      <c r="K408" s="13"/>
      <c r="L408" s="13"/>
      <c r="M408" s="13"/>
      <c r="N408" s="13"/>
      <c r="O408" s="13"/>
      <c r="P408" s="13"/>
      <c r="Q408" s="38">
        <f>SUM(F408:P408)</f>
        <v>30122778</v>
      </c>
    </row>
    <row r="409" spans="1:17" ht="22.5" x14ac:dyDescent="0.2">
      <c r="A409" s="39">
        <v>33</v>
      </c>
      <c r="B409" s="9" t="s">
        <v>33</v>
      </c>
      <c r="C409" s="9">
        <v>125</v>
      </c>
      <c r="D409" s="10">
        <v>40021572</v>
      </c>
      <c r="E409" s="10" t="s">
        <v>361</v>
      </c>
      <c r="F409" s="13"/>
      <c r="G409" s="13"/>
      <c r="H409" s="13">
        <v>22501838</v>
      </c>
      <c r="I409" s="13"/>
      <c r="J409" s="13"/>
      <c r="K409" s="13"/>
      <c r="L409" s="13"/>
      <c r="M409" s="13"/>
      <c r="N409" s="13"/>
      <c r="O409" s="13"/>
      <c r="P409" s="13"/>
      <c r="Q409" s="38">
        <f>SUM(F409:P409)</f>
        <v>22501838</v>
      </c>
    </row>
    <row r="410" spans="1:17" x14ac:dyDescent="0.2">
      <c r="A410" s="39">
        <v>33</v>
      </c>
      <c r="B410" s="9" t="s">
        <v>33</v>
      </c>
      <c r="C410" s="9">
        <v>125</v>
      </c>
      <c r="D410" s="10">
        <v>40021647</v>
      </c>
      <c r="E410" s="10" t="s">
        <v>362</v>
      </c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38">
        <f>SUM(F410:P410)</f>
        <v>0</v>
      </c>
    </row>
    <row r="411" spans="1:17" ht="22.5" customHeight="1" x14ac:dyDescent="0.2">
      <c r="A411" s="39">
        <v>33</v>
      </c>
      <c r="B411" s="9" t="s">
        <v>33</v>
      </c>
      <c r="C411" s="9">
        <v>125</v>
      </c>
      <c r="D411" s="10">
        <v>40022042</v>
      </c>
      <c r="E411" s="10" t="s">
        <v>363</v>
      </c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38">
        <f>SUM(F411:P411)</f>
        <v>0</v>
      </c>
    </row>
    <row r="412" spans="1:17" ht="22.5" customHeight="1" x14ac:dyDescent="0.2">
      <c r="A412" s="39">
        <v>33</v>
      </c>
      <c r="B412" s="9" t="s">
        <v>33</v>
      </c>
      <c r="C412" s="9">
        <v>125</v>
      </c>
      <c r="D412" s="10">
        <v>40022058</v>
      </c>
      <c r="E412" s="10" t="s">
        <v>364</v>
      </c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38">
        <f>SUM(F412:P412)</f>
        <v>0</v>
      </c>
    </row>
    <row r="413" spans="1:17" ht="22.5" customHeight="1" x14ac:dyDescent="0.2">
      <c r="A413" s="39">
        <v>33</v>
      </c>
      <c r="B413" s="9" t="s">
        <v>33</v>
      </c>
      <c r="C413" s="9">
        <v>125</v>
      </c>
      <c r="D413" s="10">
        <v>40022342</v>
      </c>
      <c r="E413" s="10" t="s">
        <v>365</v>
      </c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38">
        <f>SUM(F413:P413)</f>
        <v>0</v>
      </c>
    </row>
    <row r="414" spans="1:17" x14ac:dyDescent="0.2">
      <c r="A414" s="39">
        <v>33</v>
      </c>
      <c r="B414" s="9" t="s">
        <v>33</v>
      </c>
      <c r="C414" s="9">
        <v>125</v>
      </c>
      <c r="D414" s="10">
        <v>40022482</v>
      </c>
      <c r="E414" s="10" t="s">
        <v>366</v>
      </c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38">
        <f>SUM(F414:P414)</f>
        <v>0</v>
      </c>
    </row>
    <row r="415" spans="1:17" ht="22.5" customHeight="1" x14ac:dyDescent="0.2">
      <c r="A415" s="39">
        <v>33</v>
      </c>
      <c r="B415" s="9" t="s">
        <v>33</v>
      </c>
      <c r="C415" s="9">
        <v>125</v>
      </c>
      <c r="D415" s="10">
        <v>40022483</v>
      </c>
      <c r="E415" s="10" t="s">
        <v>367</v>
      </c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38">
        <f>SUM(F415:P415)</f>
        <v>0</v>
      </c>
    </row>
    <row r="416" spans="1:17" ht="22.5" customHeight="1" x14ac:dyDescent="0.2">
      <c r="A416" s="39">
        <v>33</v>
      </c>
      <c r="B416" s="9" t="s">
        <v>33</v>
      </c>
      <c r="C416" s="9">
        <v>125</v>
      </c>
      <c r="D416" s="10">
        <v>40022548</v>
      </c>
      <c r="E416" s="10" t="s">
        <v>368</v>
      </c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38">
        <f>SUM(F416:P416)</f>
        <v>0</v>
      </c>
    </row>
    <row r="417" spans="1:17" ht="22.5" customHeight="1" x14ac:dyDescent="0.2">
      <c r="A417" s="39">
        <v>33</v>
      </c>
      <c r="B417" s="9" t="s">
        <v>33</v>
      </c>
      <c r="C417" s="9">
        <v>125</v>
      </c>
      <c r="D417" s="10">
        <v>40022698</v>
      </c>
      <c r="E417" s="10" t="s">
        <v>369</v>
      </c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38">
        <f>SUM(F417:P417)</f>
        <v>0</v>
      </c>
    </row>
    <row r="418" spans="1:17" x14ac:dyDescent="0.2">
      <c r="A418" s="39">
        <v>33</v>
      </c>
      <c r="B418" s="9" t="s">
        <v>33</v>
      </c>
      <c r="C418" s="9">
        <v>125</v>
      </c>
      <c r="D418" s="10">
        <v>40022734</v>
      </c>
      <c r="E418" s="10" t="s">
        <v>370</v>
      </c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38">
        <f>SUM(F418:P418)</f>
        <v>0</v>
      </c>
    </row>
    <row r="419" spans="1:17" ht="22.5" customHeight="1" x14ac:dyDescent="0.2">
      <c r="A419" s="39">
        <v>33</v>
      </c>
      <c r="B419" s="9" t="s">
        <v>33</v>
      </c>
      <c r="C419" s="9">
        <v>125</v>
      </c>
      <c r="D419" s="10">
        <v>40022915</v>
      </c>
      <c r="E419" s="10" t="s">
        <v>371</v>
      </c>
      <c r="F419" s="13"/>
      <c r="G419" s="13">
        <v>9944681</v>
      </c>
      <c r="H419" s="13">
        <v>0</v>
      </c>
      <c r="I419" s="13"/>
      <c r="J419" s="13"/>
      <c r="K419" s="13"/>
      <c r="L419" s="13"/>
      <c r="M419" s="13"/>
      <c r="N419" s="13"/>
      <c r="O419" s="13"/>
      <c r="P419" s="13"/>
      <c r="Q419" s="38">
        <f>SUM(F419:P419)</f>
        <v>9944681</v>
      </c>
    </row>
    <row r="420" spans="1:17" ht="22.5" x14ac:dyDescent="0.2">
      <c r="A420" s="39">
        <v>33</v>
      </c>
      <c r="B420" s="9" t="s">
        <v>33</v>
      </c>
      <c r="C420" s="9">
        <v>125</v>
      </c>
      <c r="D420" s="10">
        <v>40022993</v>
      </c>
      <c r="E420" s="10" t="s">
        <v>372</v>
      </c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38">
        <f>SUM(F420:P420)</f>
        <v>0</v>
      </c>
    </row>
    <row r="421" spans="1:17" ht="22.5" customHeight="1" x14ac:dyDescent="0.2">
      <c r="A421" s="39">
        <v>33</v>
      </c>
      <c r="B421" s="9" t="s">
        <v>33</v>
      </c>
      <c r="C421" s="9">
        <v>125</v>
      </c>
      <c r="D421" s="10">
        <v>40023552</v>
      </c>
      <c r="E421" s="10" t="s">
        <v>373</v>
      </c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38">
        <f>SUM(F421:P421)</f>
        <v>0</v>
      </c>
    </row>
    <row r="422" spans="1:17" x14ac:dyDescent="0.2">
      <c r="A422" s="39">
        <v>33</v>
      </c>
      <c r="B422" s="9" t="s">
        <v>33</v>
      </c>
      <c r="C422" s="9">
        <v>125</v>
      </c>
      <c r="D422" s="10">
        <v>40023554</v>
      </c>
      <c r="E422" s="10" t="s">
        <v>374</v>
      </c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38">
        <f>SUM(F422:P422)</f>
        <v>0</v>
      </c>
    </row>
    <row r="423" spans="1:17" ht="22.5" customHeight="1" x14ac:dyDescent="0.2">
      <c r="A423" s="39">
        <v>33</v>
      </c>
      <c r="B423" s="9" t="s">
        <v>33</v>
      </c>
      <c r="C423" s="9">
        <v>125</v>
      </c>
      <c r="D423" s="10">
        <v>40023741</v>
      </c>
      <c r="E423" s="10" t="s">
        <v>375</v>
      </c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38">
        <f>SUM(F423:P423)</f>
        <v>0</v>
      </c>
    </row>
    <row r="424" spans="1:17" ht="22.5" customHeight="1" x14ac:dyDescent="0.2">
      <c r="A424" s="39">
        <v>33</v>
      </c>
      <c r="B424" s="9" t="s">
        <v>33</v>
      </c>
      <c r="C424" s="9">
        <v>125</v>
      </c>
      <c r="D424" s="10">
        <v>40023756</v>
      </c>
      <c r="E424" s="10" t="s">
        <v>376</v>
      </c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38">
        <f>SUM(F424:P424)</f>
        <v>0</v>
      </c>
    </row>
    <row r="425" spans="1:17" ht="22.5" customHeight="1" x14ac:dyDescent="0.2">
      <c r="A425" s="39">
        <v>33</v>
      </c>
      <c r="B425" s="9" t="s">
        <v>33</v>
      </c>
      <c r="C425" s="9">
        <v>125</v>
      </c>
      <c r="D425" s="10">
        <v>40023757</v>
      </c>
      <c r="E425" s="10" t="s">
        <v>377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38">
        <f>SUM(F425:P425)</f>
        <v>0</v>
      </c>
    </row>
    <row r="426" spans="1:17" ht="22.5" customHeight="1" x14ac:dyDescent="0.2">
      <c r="A426" s="39">
        <v>33</v>
      </c>
      <c r="B426" s="9" t="s">
        <v>33</v>
      </c>
      <c r="C426" s="9">
        <v>125</v>
      </c>
      <c r="D426" s="10">
        <v>40023951</v>
      </c>
      <c r="E426" s="10" t="s">
        <v>378</v>
      </c>
      <c r="F426" s="13"/>
      <c r="G426" s="13"/>
      <c r="H426" s="13">
        <v>3509604</v>
      </c>
      <c r="I426" s="13"/>
      <c r="J426" s="13"/>
      <c r="K426" s="13"/>
      <c r="L426" s="13"/>
      <c r="M426" s="13"/>
      <c r="N426" s="13"/>
      <c r="O426" s="13"/>
      <c r="P426" s="13"/>
      <c r="Q426" s="38">
        <f>SUM(F426:P426)</f>
        <v>3509604</v>
      </c>
    </row>
    <row r="427" spans="1:17" ht="22.5" customHeight="1" x14ac:dyDescent="0.2">
      <c r="A427" s="39">
        <v>33</v>
      </c>
      <c r="B427" s="9" t="s">
        <v>33</v>
      </c>
      <c r="C427" s="9">
        <v>125</v>
      </c>
      <c r="D427" s="10">
        <v>40024094</v>
      </c>
      <c r="E427" s="10" t="s">
        <v>379</v>
      </c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38">
        <f>SUM(F427:P427)</f>
        <v>0</v>
      </c>
    </row>
    <row r="428" spans="1:17" x14ac:dyDescent="0.2">
      <c r="A428" s="39">
        <v>33</v>
      </c>
      <c r="B428" s="9" t="s">
        <v>33</v>
      </c>
      <c r="C428" s="9">
        <v>125</v>
      </c>
      <c r="D428" s="10">
        <v>40024397</v>
      </c>
      <c r="E428" s="10" t="s">
        <v>380</v>
      </c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38">
        <f>SUM(F428:P428)</f>
        <v>0</v>
      </c>
    </row>
    <row r="429" spans="1:17" ht="22.5" customHeight="1" x14ac:dyDescent="0.2">
      <c r="A429" s="39">
        <v>33</v>
      </c>
      <c r="B429" s="9" t="s">
        <v>33</v>
      </c>
      <c r="C429" s="9">
        <v>125</v>
      </c>
      <c r="D429" s="10">
        <v>40024483</v>
      </c>
      <c r="E429" s="10" t="s">
        <v>381</v>
      </c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38">
        <f>SUM(F429:P429)</f>
        <v>0</v>
      </c>
    </row>
    <row r="430" spans="1:17" ht="22.5" customHeight="1" x14ac:dyDescent="0.2">
      <c r="A430" s="39">
        <v>33</v>
      </c>
      <c r="B430" s="9" t="s">
        <v>33</v>
      </c>
      <c r="C430" s="9">
        <v>125</v>
      </c>
      <c r="D430" s="10">
        <v>40024533</v>
      </c>
      <c r="E430" s="10" t="s">
        <v>382</v>
      </c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38">
        <f>SUM(F430:P430)</f>
        <v>0</v>
      </c>
    </row>
    <row r="431" spans="1:17" ht="22.5" customHeight="1" x14ac:dyDescent="0.2">
      <c r="A431" s="39">
        <v>33</v>
      </c>
      <c r="B431" s="9" t="s">
        <v>33</v>
      </c>
      <c r="C431" s="9">
        <v>125</v>
      </c>
      <c r="D431" s="10">
        <v>40024543</v>
      </c>
      <c r="E431" s="10" t="s">
        <v>383</v>
      </c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38">
        <f>SUM(F431:P431)</f>
        <v>0</v>
      </c>
    </row>
    <row r="432" spans="1:17" ht="22.5" customHeight="1" x14ac:dyDescent="0.2">
      <c r="A432" s="39">
        <v>33</v>
      </c>
      <c r="B432" s="9" t="s">
        <v>33</v>
      </c>
      <c r="C432" s="9">
        <v>125</v>
      </c>
      <c r="D432" s="10">
        <v>40024728</v>
      </c>
      <c r="E432" s="10" t="s">
        <v>384</v>
      </c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38">
        <f>SUM(F432:P432)</f>
        <v>0</v>
      </c>
    </row>
    <row r="433" spans="1:17" x14ac:dyDescent="0.2">
      <c r="A433" s="39">
        <v>33</v>
      </c>
      <c r="B433" s="9" t="s">
        <v>33</v>
      </c>
      <c r="C433" s="9">
        <v>125</v>
      </c>
      <c r="D433" s="10">
        <v>40024906</v>
      </c>
      <c r="E433" s="10" t="s">
        <v>385</v>
      </c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38">
        <f>SUM(F433:P433)</f>
        <v>0</v>
      </c>
    </row>
    <row r="434" spans="1:17" ht="22.5" customHeight="1" x14ac:dyDescent="0.2">
      <c r="A434" s="39">
        <v>33</v>
      </c>
      <c r="B434" s="9" t="s">
        <v>33</v>
      </c>
      <c r="C434" s="9">
        <v>125</v>
      </c>
      <c r="D434" s="10">
        <v>40024938</v>
      </c>
      <c r="E434" s="10" t="s">
        <v>386</v>
      </c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38">
        <f>SUM(F434:P434)</f>
        <v>0</v>
      </c>
    </row>
    <row r="435" spans="1:17" ht="22.5" customHeight="1" x14ac:dyDescent="0.2">
      <c r="A435" s="39">
        <v>33</v>
      </c>
      <c r="B435" s="9" t="s">
        <v>33</v>
      </c>
      <c r="C435" s="9">
        <v>125</v>
      </c>
      <c r="D435" s="10">
        <v>40024979</v>
      </c>
      <c r="E435" s="10" t="s">
        <v>387</v>
      </c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38">
        <f>SUM(F435:P435)</f>
        <v>0</v>
      </c>
    </row>
    <row r="436" spans="1:17" ht="22.5" customHeight="1" x14ac:dyDescent="0.2">
      <c r="A436" s="39">
        <v>33</v>
      </c>
      <c r="B436" s="9" t="s">
        <v>33</v>
      </c>
      <c r="C436" s="9">
        <v>125</v>
      </c>
      <c r="D436" s="10">
        <v>40025036</v>
      </c>
      <c r="E436" s="10" t="s">
        <v>388</v>
      </c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38">
        <f>SUM(F436:P436)</f>
        <v>0</v>
      </c>
    </row>
    <row r="437" spans="1:17" ht="22.5" customHeight="1" x14ac:dyDescent="0.2">
      <c r="A437" s="39">
        <v>33</v>
      </c>
      <c r="B437" s="9" t="s">
        <v>33</v>
      </c>
      <c r="C437" s="9">
        <v>125</v>
      </c>
      <c r="D437" s="10">
        <v>40025052</v>
      </c>
      <c r="E437" s="10" t="s">
        <v>389</v>
      </c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38">
        <f>SUM(F437:P437)</f>
        <v>0</v>
      </c>
    </row>
    <row r="438" spans="1:17" ht="22.5" customHeight="1" x14ac:dyDescent="0.2">
      <c r="A438" s="39">
        <v>33</v>
      </c>
      <c r="B438" s="9" t="s">
        <v>33</v>
      </c>
      <c r="C438" s="9">
        <v>125</v>
      </c>
      <c r="D438" s="10">
        <v>40025053</v>
      </c>
      <c r="E438" s="10" t="s">
        <v>390</v>
      </c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38">
        <f>SUM(F438:P438)</f>
        <v>0</v>
      </c>
    </row>
    <row r="439" spans="1:17" ht="22.5" customHeight="1" x14ac:dyDescent="0.2">
      <c r="A439" s="39">
        <v>33</v>
      </c>
      <c r="B439" s="9" t="s">
        <v>33</v>
      </c>
      <c r="C439" s="9">
        <v>125</v>
      </c>
      <c r="D439" s="10">
        <v>40025095</v>
      </c>
      <c r="E439" s="10" t="s">
        <v>391</v>
      </c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38">
        <f>SUM(F439:P439)</f>
        <v>0</v>
      </c>
    </row>
    <row r="440" spans="1:17" ht="22.5" customHeight="1" x14ac:dyDescent="0.2">
      <c r="A440" s="39">
        <v>33</v>
      </c>
      <c r="B440" s="9" t="s">
        <v>33</v>
      </c>
      <c r="C440" s="9">
        <v>125</v>
      </c>
      <c r="D440" s="10">
        <v>40025589</v>
      </c>
      <c r="E440" s="10" t="s">
        <v>392</v>
      </c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38">
        <f>SUM(F440:P440)</f>
        <v>0</v>
      </c>
    </row>
    <row r="441" spans="1:17" ht="22.5" customHeight="1" x14ac:dyDescent="0.2">
      <c r="A441" s="39">
        <v>33</v>
      </c>
      <c r="B441" s="9" t="s">
        <v>33</v>
      </c>
      <c r="C441" s="9">
        <v>125</v>
      </c>
      <c r="D441" s="10">
        <v>40025650</v>
      </c>
      <c r="E441" s="10" t="s">
        <v>393</v>
      </c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38">
        <f>SUM(F441:P441)</f>
        <v>0</v>
      </c>
    </row>
    <row r="442" spans="1:17" ht="22.5" customHeight="1" x14ac:dyDescent="0.2">
      <c r="A442" s="39">
        <v>33</v>
      </c>
      <c r="B442" s="9" t="s">
        <v>33</v>
      </c>
      <c r="C442" s="9">
        <v>125</v>
      </c>
      <c r="D442" s="10">
        <v>40025673</v>
      </c>
      <c r="E442" s="10" t="s">
        <v>394</v>
      </c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38">
        <f>SUM(F442:P442)</f>
        <v>0</v>
      </c>
    </row>
    <row r="443" spans="1:17" ht="22.5" customHeight="1" x14ac:dyDescent="0.2">
      <c r="A443" s="39">
        <v>33</v>
      </c>
      <c r="B443" s="9" t="s">
        <v>33</v>
      </c>
      <c r="C443" s="9">
        <v>125</v>
      </c>
      <c r="D443" s="10">
        <v>40025674</v>
      </c>
      <c r="E443" s="10" t="s">
        <v>395</v>
      </c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38">
        <f>SUM(F443:P443)</f>
        <v>0</v>
      </c>
    </row>
    <row r="444" spans="1:17" ht="22.5" customHeight="1" x14ac:dyDescent="0.2">
      <c r="A444" s="39">
        <v>33</v>
      </c>
      <c r="B444" s="9" t="s">
        <v>33</v>
      </c>
      <c r="C444" s="9">
        <v>125</v>
      </c>
      <c r="D444" s="10">
        <v>40025707</v>
      </c>
      <c r="E444" s="10" t="s">
        <v>396</v>
      </c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38">
        <f>SUM(F444:P444)</f>
        <v>0</v>
      </c>
    </row>
    <row r="445" spans="1:17" ht="22.5" customHeight="1" x14ac:dyDescent="0.2">
      <c r="A445" s="39">
        <v>33</v>
      </c>
      <c r="B445" s="9" t="s">
        <v>33</v>
      </c>
      <c r="C445" s="9">
        <v>125</v>
      </c>
      <c r="D445" s="10">
        <v>40025722</v>
      </c>
      <c r="E445" s="10" t="s">
        <v>397</v>
      </c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38">
        <f>SUM(F445:P445)</f>
        <v>0</v>
      </c>
    </row>
    <row r="446" spans="1:17" ht="22.5" customHeight="1" x14ac:dyDescent="0.2">
      <c r="A446" s="39">
        <v>33</v>
      </c>
      <c r="B446" s="9" t="s">
        <v>33</v>
      </c>
      <c r="C446" s="9">
        <v>125</v>
      </c>
      <c r="D446" s="10">
        <v>40025727</v>
      </c>
      <c r="E446" s="10" t="s">
        <v>398</v>
      </c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38">
        <f>SUM(F446:P446)</f>
        <v>0</v>
      </c>
    </row>
    <row r="447" spans="1:17" ht="22.5" x14ac:dyDescent="0.2">
      <c r="A447" s="39">
        <v>33</v>
      </c>
      <c r="B447" s="9" t="s">
        <v>33</v>
      </c>
      <c r="C447" s="9">
        <v>125</v>
      </c>
      <c r="D447" s="10">
        <v>40025763</v>
      </c>
      <c r="E447" s="10" t="s">
        <v>399</v>
      </c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38">
        <f>SUM(F447:P447)</f>
        <v>0</v>
      </c>
    </row>
    <row r="448" spans="1:17" ht="22.5" customHeight="1" x14ac:dyDescent="0.2">
      <c r="A448" s="39">
        <v>33</v>
      </c>
      <c r="B448" s="9" t="s">
        <v>33</v>
      </c>
      <c r="C448" s="9">
        <v>125</v>
      </c>
      <c r="D448" s="10">
        <v>40026148</v>
      </c>
      <c r="E448" s="10" t="s">
        <v>400</v>
      </c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38">
        <f>SUM(F448:P448)</f>
        <v>0</v>
      </c>
    </row>
    <row r="449" spans="1:17" x14ac:dyDescent="0.2">
      <c r="A449" s="39">
        <v>33</v>
      </c>
      <c r="B449" s="9" t="s">
        <v>33</v>
      </c>
      <c r="C449" s="9">
        <v>125</v>
      </c>
      <c r="D449" s="10">
        <v>40026222</v>
      </c>
      <c r="E449" s="10" t="s">
        <v>401</v>
      </c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38">
        <f>SUM(F449:P449)</f>
        <v>0</v>
      </c>
    </row>
    <row r="450" spans="1:17" ht="22.5" x14ac:dyDescent="0.2">
      <c r="A450" s="39">
        <v>33</v>
      </c>
      <c r="B450" s="9" t="s">
        <v>33</v>
      </c>
      <c r="C450" s="9">
        <v>125</v>
      </c>
      <c r="D450" s="10">
        <v>40026232</v>
      </c>
      <c r="E450" s="10" t="s">
        <v>402</v>
      </c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38">
        <f>SUM(F450:P450)</f>
        <v>0</v>
      </c>
    </row>
    <row r="451" spans="1:17" x14ac:dyDescent="0.2">
      <c r="A451" s="39">
        <v>33</v>
      </c>
      <c r="B451" s="9" t="s">
        <v>33</v>
      </c>
      <c r="C451" s="9">
        <v>125</v>
      </c>
      <c r="D451" s="10">
        <v>40026238</v>
      </c>
      <c r="E451" s="10" t="s">
        <v>403</v>
      </c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38">
        <f>SUM(F451:P451)</f>
        <v>0</v>
      </c>
    </row>
    <row r="452" spans="1:17" x14ac:dyDescent="0.2">
      <c r="A452" s="39">
        <v>33</v>
      </c>
      <c r="B452" s="9" t="s">
        <v>33</v>
      </c>
      <c r="C452" s="9">
        <v>125</v>
      </c>
      <c r="D452" s="10">
        <v>40026239</v>
      </c>
      <c r="E452" s="10" t="s">
        <v>404</v>
      </c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38">
        <f>SUM(F452:P452)</f>
        <v>0</v>
      </c>
    </row>
    <row r="453" spans="1:17" ht="22.5" customHeight="1" x14ac:dyDescent="0.2">
      <c r="A453" s="39">
        <v>33</v>
      </c>
      <c r="B453" s="9" t="s">
        <v>33</v>
      </c>
      <c r="C453" s="9">
        <v>125</v>
      </c>
      <c r="D453" s="10">
        <v>40026259</v>
      </c>
      <c r="E453" s="10" t="s">
        <v>405</v>
      </c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38">
        <f>SUM(F453:P453)</f>
        <v>0</v>
      </c>
    </row>
    <row r="454" spans="1:17" ht="22.5" customHeight="1" x14ac:dyDescent="0.2">
      <c r="A454" s="39">
        <v>33</v>
      </c>
      <c r="B454" s="9" t="s">
        <v>33</v>
      </c>
      <c r="C454" s="9">
        <v>125</v>
      </c>
      <c r="D454" s="10">
        <v>40026269</v>
      </c>
      <c r="E454" s="10" t="s">
        <v>406</v>
      </c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38">
        <f>SUM(F454:P454)</f>
        <v>0</v>
      </c>
    </row>
    <row r="455" spans="1:17" ht="22.5" customHeight="1" x14ac:dyDescent="0.2">
      <c r="A455" s="39">
        <v>33</v>
      </c>
      <c r="B455" s="9" t="s">
        <v>33</v>
      </c>
      <c r="C455" s="9">
        <v>125</v>
      </c>
      <c r="D455" s="10">
        <v>40026338</v>
      </c>
      <c r="E455" s="10" t="s">
        <v>407</v>
      </c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38">
        <f>SUM(F455:P455)</f>
        <v>0</v>
      </c>
    </row>
    <row r="456" spans="1:17" ht="22.5" customHeight="1" x14ac:dyDescent="0.2">
      <c r="A456" s="39">
        <v>33</v>
      </c>
      <c r="B456" s="9" t="s">
        <v>33</v>
      </c>
      <c r="C456" s="9">
        <v>125</v>
      </c>
      <c r="D456" s="10">
        <v>40026346</v>
      </c>
      <c r="E456" s="10" t="s">
        <v>408</v>
      </c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38">
        <f>SUM(F456:P456)</f>
        <v>0</v>
      </c>
    </row>
    <row r="457" spans="1:17" ht="33.75" customHeight="1" x14ac:dyDescent="0.2">
      <c r="A457" s="39">
        <v>33</v>
      </c>
      <c r="B457" s="9" t="s">
        <v>33</v>
      </c>
      <c r="C457" s="9">
        <v>125</v>
      </c>
      <c r="D457" s="10">
        <v>40026367</v>
      </c>
      <c r="E457" s="10" t="s">
        <v>409</v>
      </c>
      <c r="F457" s="13"/>
      <c r="G457" s="13"/>
      <c r="H457" s="13">
        <v>11354207</v>
      </c>
      <c r="I457" s="13"/>
      <c r="J457" s="13"/>
      <c r="K457" s="13"/>
      <c r="L457" s="13"/>
      <c r="M457" s="13"/>
      <c r="N457" s="13"/>
      <c r="O457" s="13"/>
      <c r="P457" s="13"/>
      <c r="Q457" s="38">
        <f>SUM(F457:P457)</f>
        <v>11354207</v>
      </c>
    </row>
    <row r="458" spans="1:17" x14ac:dyDescent="0.2">
      <c r="A458" s="39">
        <v>33</v>
      </c>
      <c r="B458" s="9" t="s">
        <v>33</v>
      </c>
      <c r="C458" s="9">
        <v>125</v>
      </c>
      <c r="D458" s="10">
        <v>40026383</v>
      </c>
      <c r="E458" s="10" t="s">
        <v>410</v>
      </c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38">
        <f>SUM(F458:P458)</f>
        <v>0</v>
      </c>
    </row>
    <row r="459" spans="1:17" ht="22.5" customHeight="1" x14ac:dyDescent="0.2">
      <c r="A459" s="39">
        <v>33</v>
      </c>
      <c r="B459" s="9" t="s">
        <v>33</v>
      </c>
      <c r="C459" s="9">
        <v>125</v>
      </c>
      <c r="D459" s="10">
        <v>40026425</v>
      </c>
      <c r="E459" s="10" t="s">
        <v>411</v>
      </c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38">
        <f>SUM(F459:P459)</f>
        <v>0</v>
      </c>
    </row>
    <row r="460" spans="1:17" ht="22.5" customHeight="1" x14ac:dyDescent="0.2">
      <c r="A460" s="39">
        <v>33</v>
      </c>
      <c r="B460" s="9" t="s">
        <v>33</v>
      </c>
      <c r="C460" s="9">
        <v>125</v>
      </c>
      <c r="D460" s="10">
        <v>40026442</v>
      </c>
      <c r="E460" s="10" t="s">
        <v>412</v>
      </c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38">
        <f>SUM(F460:P460)</f>
        <v>0</v>
      </c>
    </row>
    <row r="461" spans="1:17" ht="22.5" customHeight="1" x14ac:dyDescent="0.2">
      <c r="A461" s="39">
        <v>33</v>
      </c>
      <c r="B461" s="9" t="s">
        <v>33</v>
      </c>
      <c r="C461" s="9">
        <v>125</v>
      </c>
      <c r="D461" s="10">
        <v>40026467</v>
      </c>
      <c r="E461" s="10" t="s">
        <v>413</v>
      </c>
      <c r="F461" s="13"/>
      <c r="G461" s="13"/>
      <c r="H461" s="13">
        <v>19860322</v>
      </c>
      <c r="I461" s="13"/>
      <c r="J461" s="13"/>
      <c r="K461" s="13"/>
      <c r="L461" s="13"/>
      <c r="M461" s="13"/>
      <c r="N461" s="13"/>
      <c r="O461" s="13"/>
      <c r="P461" s="13"/>
      <c r="Q461" s="38">
        <f>SUM(F461:P461)</f>
        <v>19860322</v>
      </c>
    </row>
    <row r="462" spans="1:17" ht="22.5" customHeight="1" x14ac:dyDescent="0.2">
      <c r="A462" s="39">
        <v>33</v>
      </c>
      <c r="B462" s="9" t="s">
        <v>33</v>
      </c>
      <c r="C462" s="9">
        <v>125</v>
      </c>
      <c r="D462" s="10">
        <v>40026472</v>
      </c>
      <c r="E462" s="10" t="s">
        <v>414</v>
      </c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38">
        <f>SUM(F462:P462)</f>
        <v>0</v>
      </c>
    </row>
    <row r="463" spans="1:17" ht="22.5" customHeight="1" x14ac:dyDescent="0.2">
      <c r="A463" s="39">
        <v>33</v>
      </c>
      <c r="B463" s="9" t="s">
        <v>33</v>
      </c>
      <c r="C463" s="9">
        <v>125</v>
      </c>
      <c r="D463" s="10">
        <v>40026477</v>
      </c>
      <c r="E463" s="10" t="s">
        <v>415</v>
      </c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38">
        <f>SUM(F463:P463)</f>
        <v>0</v>
      </c>
    </row>
    <row r="464" spans="1:17" ht="22.5" customHeight="1" x14ac:dyDescent="0.2">
      <c r="A464" s="39">
        <v>33</v>
      </c>
      <c r="B464" s="9" t="s">
        <v>33</v>
      </c>
      <c r="C464" s="9">
        <v>125</v>
      </c>
      <c r="D464" s="10">
        <v>40026478</v>
      </c>
      <c r="E464" s="10" t="s">
        <v>416</v>
      </c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38">
        <f>SUM(F464:P464)</f>
        <v>0</v>
      </c>
    </row>
    <row r="465" spans="1:17" ht="22.5" customHeight="1" x14ac:dyDescent="0.2">
      <c r="A465" s="39">
        <v>33</v>
      </c>
      <c r="B465" s="9" t="s">
        <v>33</v>
      </c>
      <c r="C465" s="9">
        <v>125</v>
      </c>
      <c r="D465" s="10">
        <v>40026486</v>
      </c>
      <c r="E465" s="10" t="s">
        <v>417</v>
      </c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38">
        <f>SUM(F465:P465)</f>
        <v>0</v>
      </c>
    </row>
    <row r="466" spans="1:17" ht="22.5" customHeight="1" x14ac:dyDescent="0.2">
      <c r="A466" s="39">
        <v>33</v>
      </c>
      <c r="B466" s="9" t="s">
        <v>33</v>
      </c>
      <c r="C466" s="9">
        <v>125</v>
      </c>
      <c r="D466" s="10">
        <v>40026528</v>
      </c>
      <c r="E466" s="10" t="s">
        <v>418</v>
      </c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38">
        <f>SUM(F466:P466)</f>
        <v>0</v>
      </c>
    </row>
    <row r="467" spans="1:17" ht="22.5" customHeight="1" x14ac:dyDescent="0.2">
      <c r="A467" s="39">
        <v>33</v>
      </c>
      <c r="B467" s="9" t="s">
        <v>33</v>
      </c>
      <c r="C467" s="9">
        <v>125</v>
      </c>
      <c r="D467" s="10">
        <v>40026530</v>
      </c>
      <c r="E467" s="10" t="s">
        <v>419</v>
      </c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38">
        <f>SUM(F467:P467)</f>
        <v>0</v>
      </c>
    </row>
    <row r="468" spans="1:17" ht="22.5" customHeight="1" x14ac:dyDescent="0.2">
      <c r="A468" s="39">
        <v>33</v>
      </c>
      <c r="B468" s="9" t="s">
        <v>33</v>
      </c>
      <c r="C468" s="9">
        <v>125</v>
      </c>
      <c r="D468" s="10">
        <v>40026531</v>
      </c>
      <c r="E468" s="10" t="s">
        <v>420</v>
      </c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38">
        <f>SUM(F468:P468)</f>
        <v>0</v>
      </c>
    </row>
    <row r="469" spans="1:17" ht="22.5" customHeight="1" x14ac:dyDescent="0.2">
      <c r="A469" s="39">
        <v>33</v>
      </c>
      <c r="B469" s="9" t="s">
        <v>33</v>
      </c>
      <c r="C469" s="9">
        <v>125</v>
      </c>
      <c r="D469" s="10">
        <v>40026559</v>
      </c>
      <c r="E469" s="10" t="s">
        <v>421</v>
      </c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38">
        <f>SUM(F469:P469)</f>
        <v>0</v>
      </c>
    </row>
    <row r="470" spans="1:17" ht="22.5" customHeight="1" x14ac:dyDescent="0.2">
      <c r="A470" s="39">
        <v>33</v>
      </c>
      <c r="B470" s="9" t="s">
        <v>33</v>
      </c>
      <c r="C470" s="9">
        <v>125</v>
      </c>
      <c r="D470" s="10">
        <v>40026561</v>
      </c>
      <c r="E470" s="10" t="s">
        <v>422</v>
      </c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38">
        <f>SUM(F470:P470)</f>
        <v>0</v>
      </c>
    </row>
    <row r="471" spans="1:17" ht="22.5" customHeight="1" x14ac:dyDescent="0.2">
      <c r="A471" s="39">
        <v>33</v>
      </c>
      <c r="B471" s="9" t="s">
        <v>33</v>
      </c>
      <c r="C471" s="9">
        <v>125</v>
      </c>
      <c r="D471" s="10">
        <v>40026564</v>
      </c>
      <c r="E471" s="10" t="s">
        <v>423</v>
      </c>
      <c r="F471" s="13"/>
      <c r="G471" s="13">
        <v>10273898</v>
      </c>
      <c r="H471" s="13"/>
      <c r="I471" s="13"/>
      <c r="J471" s="13"/>
      <c r="K471" s="13"/>
      <c r="L471" s="13"/>
      <c r="M471" s="13"/>
      <c r="N471" s="13"/>
      <c r="O471" s="13"/>
      <c r="P471" s="13"/>
      <c r="Q471" s="38">
        <f>SUM(F471:P471)</f>
        <v>10273898</v>
      </c>
    </row>
    <row r="472" spans="1:17" ht="33.75" customHeight="1" x14ac:dyDescent="0.2">
      <c r="A472" s="39">
        <v>33</v>
      </c>
      <c r="B472" s="9" t="s">
        <v>33</v>
      </c>
      <c r="C472" s="9">
        <v>125</v>
      </c>
      <c r="D472" s="10">
        <v>40026575</v>
      </c>
      <c r="E472" s="10" t="s">
        <v>424</v>
      </c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38">
        <f>SUM(F472:P472)</f>
        <v>0</v>
      </c>
    </row>
    <row r="473" spans="1:17" ht="22.5" customHeight="1" x14ac:dyDescent="0.2">
      <c r="A473" s="39">
        <v>33</v>
      </c>
      <c r="B473" s="9" t="s">
        <v>33</v>
      </c>
      <c r="C473" s="9">
        <v>125</v>
      </c>
      <c r="D473" s="10">
        <v>40026581</v>
      </c>
      <c r="E473" s="10" t="s">
        <v>425</v>
      </c>
      <c r="F473" s="13"/>
      <c r="G473" s="13">
        <v>16103418</v>
      </c>
      <c r="H473" s="13"/>
      <c r="I473" s="13"/>
      <c r="J473" s="13"/>
      <c r="K473" s="13"/>
      <c r="L473" s="13"/>
      <c r="M473" s="13"/>
      <c r="N473" s="13"/>
      <c r="O473" s="13"/>
      <c r="P473" s="13"/>
      <c r="Q473" s="38">
        <f>SUM(F473:P473)</f>
        <v>16103418</v>
      </c>
    </row>
    <row r="474" spans="1:17" x14ac:dyDescent="0.2">
      <c r="A474" s="39">
        <v>33</v>
      </c>
      <c r="B474" s="9" t="s">
        <v>33</v>
      </c>
      <c r="C474" s="9">
        <v>125</v>
      </c>
      <c r="D474" s="10">
        <v>40026583</v>
      </c>
      <c r="E474" s="10" t="s">
        <v>426</v>
      </c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38">
        <f>SUM(F474:P474)</f>
        <v>0</v>
      </c>
    </row>
    <row r="475" spans="1:17" ht="22.5" customHeight="1" x14ac:dyDescent="0.2">
      <c r="A475" s="39">
        <v>33</v>
      </c>
      <c r="B475" s="9" t="s">
        <v>33</v>
      </c>
      <c r="C475" s="9">
        <v>125</v>
      </c>
      <c r="D475" s="10">
        <v>40026591</v>
      </c>
      <c r="E475" s="10" t="s">
        <v>427</v>
      </c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38">
        <f>SUM(F475:P475)</f>
        <v>0</v>
      </c>
    </row>
    <row r="476" spans="1:17" x14ac:dyDescent="0.2">
      <c r="A476" s="39">
        <v>33</v>
      </c>
      <c r="B476" s="9" t="s">
        <v>33</v>
      </c>
      <c r="C476" s="9">
        <v>125</v>
      </c>
      <c r="D476" s="10">
        <v>40026608</v>
      </c>
      <c r="E476" s="10" t="s">
        <v>428</v>
      </c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38">
        <f>SUM(F476:P476)</f>
        <v>0</v>
      </c>
    </row>
    <row r="477" spans="1:17" ht="22.5" x14ac:dyDescent="0.2">
      <c r="A477" s="39">
        <v>33</v>
      </c>
      <c r="B477" s="9" t="s">
        <v>33</v>
      </c>
      <c r="C477" s="9">
        <v>125</v>
      </c>
      <c r="D477" s="10">
        <v>40026625</v>
      </c>
      <c r="E477" s="10" t="s">
        <v>429</v>
      </c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38">
        <f>SUM(F477:P477)</f>
        <v>0</v>
      </c>
    </row>
    <row r="478" spans="1:17" ht="22.5" customHeight="1" x14ac:dyDescent="0.2">
      <c r="A478" s="39">
        <v>33</v>
      </c>
      <c r="B478" s="9" t="s">
        <v>33</v>
      </c>
      <c r="C478" s="9">
        <v>125</v>
      </c>
      <c r="D478" s="10">
        <v>40026626</v>
      </c>
      <c r="E478" s="10" t="s">
        <v>430</v>
      </c>
      <c r="F478" s="13"/>
      <c r="G478" s="13"/>
      <c r="H478" s="13">
        <v>13857999</v>
      </c>
      <c r="I478" s="13"/>
      <c r="J478" s="13"/>
      <c r="K478" s="13"/>
      <c r="L478" s="13"/>
      <c r="M478" s="13"/>
      <c r="N478" s="13"/>
      <c r="O478" s="13"/>
      <c r="P478" s="13"/>
      <c r="Q478" s="38">
        <f>SUM(F478:P478)</f>
        <v>13857999</v>
      </c>
    </row>
    <row r="479" spans="1:17" ht="22.5" customHeight="1" x14ac:dyDescent="0.2">
      <c r="A479" s="39">
        <v>33</v>
      </c>
      <c r="B479" s="9" t="s">
        <v>33</v>
      </c>
      <c r="C479" s="9">
        <v>125</v>
      </c>
      <c r="D479" s="10">
        <v>40026629</v>
      </c>
      <c r="E479" s="10" t="s">
        <v>431</v>
      </c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38">
        <f>SUM(F479:P479)</f>
        <v>0</v>
      </c>
    </row>
    <row r="480" spans="1:17" ht="22.5" customHeight="1" x14ac:dyDescent="0.2">
      <c r="A480" s="39">
        <v>33</v>
      </c>
      <c r="B480" s="9" t="s">
        <v>33</v>
      </c>
      <c r="C480" s="9">
        <v>125</v>
      </c>
      <c r="D480" s="10">
        <v>40026630</v>
      </c>
      <c r="E480" s="10" t="s">
        <v>432</v>
      </c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38">
        <f>SUM(F480:P480)</f>
        <v>0</v>
      </c>
    </row>
    <row r="481" spans="1:17" ht="22.5" customHeight="1" x14ac:dyDescent="0.2">
      <c r="A481" s="39">
        <v>33</v>
      </c>
      <c r="B481" s="9" t="s">
        <v>33</v>
      </c>
      <c r="C481" s="9">
        <v>125</v>
      </c>
      <c r="D481" s="10">
        <v>40026737</v>
      </c>
      <c r="E481" s="10" t="s">
        <v>433</v>
      </c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38">
        <f>SUM(F481:P481)</f>
        <v>0</v>
      </c>
    </row>
    <row r="482" spans="1:17" ht="22.5" customHeight="1" x14ac:dyDescent="0.2">
      <c r="A482" s="39">
        <v>33</v>
      </c>
      <c r="B482" s="9" t="s">
        <v>33</v>
      </c>
      <c r="C482" s="9">
        <v>125</v>
      </c>
      <c r="D482" s="10">
        <v>40026738</v>
      </c>
      <c r="E482" s="10" t="s">
        <v>434</v>
      </c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38">
        <f>SUM(F482:P482)</f>
        <v>0</v>
      </c>
    </row>
    <row r="483" spans="1:17" ht="22.5" x14ac:dyDescent="0.2">
      <c r="A483" s="39">
        <v>33</v>
      </c>
      <c r="B483" s="9" t="s">
        <v>33</v>
      </c>
      <c r="C483" s="9">
        <v>125</v>
      </c>
      <c r="D483" s="10">
        <v>40026741</v>
      </c>
      <c r="E483" s="10" t="s">
        <v>435</v>
      </c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38">
        <f>SUM(F483:P483)</f>
        <v>0</v>
      </c>
    </row>
    <row r="484" spans="1:17" ht="22.5" x14ac:dyDescent="0.2">
      <c r="A484" s="39">
        <v>33</v>
      </c>
      <c r="B484" s="9" t="s">
        <v>33</v>
      </c>
      <c r="C484" s="9">
        <v>125</v>
      </c>
      <c r="D484" s="10">
        <v>40026780</v>
      </c>
      <c r="E484" s="10" t="s">
        <v>436</v>
      </c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38">
        <f>SUM(F484:P484)</f>
        <v>0</v>
      </c>
    </row>
    <row r="485" spans="1:17" ht="22.5" customHeight="1" x14ac:dyDescent="0.2">
      <c r="A485" s="39">
        <v>33</v>
      </c>
      <c r="B485" s="9" t="s">
        <v>33</v>
      </c>
      <c r="C485" s="9">
        <v>125</v>
      </c>
      <c r="D485" s="10">
        <v>40026795</v>
      </c>
      <c r="E485" s="10" t="s">
        <v>437</v>
      </c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38">
        <f>SUM(F485:P485)</f>
        <v>0</v>
      </c>
    </row>
    <row r="486" spans="1:17" x14ac:dyDescent="0.2">
      <c r="A486" s="39">
        <v>33</v>
      </c>
      <c r="B486" s="9" t="s">
        <v>33</v>
      </c>
      <c r="C486" s="9">
        <v>125</v>
      </c>
      <c r="D486" s="10">
        <v>40026845</v>
      </c>
      <c r="E486" s="10" t="s">
        <v>438</v>
      </c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38">
        <f>SUM(F486:P486)</f>
        <v>0</v>
      </c>
    </row>
    <row r="487" spans="1:17" ht="22.5" customHeight="1" x14ac:dyDescent="0.2">
      <c r="A487" s="39">
        <v>33</v>
      </c>
      <c r="B487" s="9" t="s">
        <v>33</v>
      </c>
      <c r="C487" s="9">
        <v>125</v>
      </c>
      <c r="D487" s="10">
        <v>40026876</v>
      </c>
      <c r="E487" s="10" t="s">
        <v>439</v>
      </c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38">
        <f>SUM(F487:P487)</f>
        <v>0</v>
      </c>
    </row>
    <row r="488" spans="1:17" ht="22.5" customHeight="1" x14ac:dyDescent="0.2">
      <c r="A488" s="39">
        <v>33</v>
      </c>
      <c r="B488" s="9" t="s">
        <v>33</v>
      </c>
      <c r="C488" s="9">
        <v>125</v>
      </c>
      <c r="D488" s="10">
        <v>30480484</v>
      </c>
      <c r="E488" s="10" t="s">
        <v>440</v>
      </c>
      <c r="F488" s="13"/>
      <c r="G488" s="13">
        <v>5</v>
      </c>
      <c r="H488" s="13"/>
      <c r="I488" s="13"/>
      <c r="J488" s="13"/>
      <c r="K488" s="13"/>
      <c r="L488" s="13"/>
      <c r="M488" s="13"/>
      <c r="N488" s="13"/>
      <c r="O488" s="13"/>
      <c r="P488" s="13"/>
      <c r="Q488" s="38"/>
    </row>
    <row r="489" spans="1:17" x14ac:dyDescent="0.2">
      <c r="A489" s="39">
        <v>33</v>
      </c>
      <c r="B489" s="9" t="s">
        <v>33</v>
      </c>
      <c r="C489" s="9">
        <v>150</v>
      </c>
      <c r="D489" s="14"/>
      <c r="E489" s="14" t="s">
        <v>441</v>
      </c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38">
        <f>SUM(F489:P489)</f>
        <v>0</v>
      </c>
    </row>
    <row r="490" spans="1:17" x14ac:dyDescent="0.2">
      <c r="A490" s="39">
        <v>33</v>
      </c>
      <c r="B490" s="9" t="s">
        <v>33</v>
      </c>
      <c r="C490" s="9">
        <v>150</v>
      </c>
      <c r="D490" s="10">
        <v>40026746</v>
      </c>
      <c r="E490" s="10" t="s">
        <v>442</v>
      </c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38">
        <f>SUM(F490:P490)</f>
        <v>0</v>
      </c>
    </row>
    <row r="491" spans="1:17" x14ac:dyDescent="0.2">
      <c r="A491" s="39">
        <v>33</v>
      </c>
      <c r="B491" s="9" t="s">
        <v>33</v>
      </c>
      <c r="C491" s="9">
        <v>150</v>
      </c>
      <c r="D491" s="10">
        <v>40026776</v>
      </c>
      <c r="E491" s="10" t="s">
        <v>443</v>
      </c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38">
        <f>SUM(F491:P491)</f>
        <v>0</v>
      </c>
    </row>
    <row r="492" spans="1:17" x14ac:dyDescent="0.2">
      <c r="A492" s="39">
        <v>33</v>
      </c>
      <c r="B492" s="9" t="s">
        <v>33</v>
      </c>
      <c r="C492" s="9">
        <v>150</v>
      </c>
      <c r="D492" s="10">
        <v>40026836</v>
      </c>
      <c r="E492" s="10" t="s">
        <v>444</v>
      </c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38">
        <f>SUM(F492:P492)</f>
        <v>0</v>
      </c>
    </row>
    <row r="493" spans="1:17" ht="22.5" customHeight="1" x14ac:dyDescent="0.2">
      <c r="A493" s="39">
        <v>33</v>
      </c>
      <c r="B493" s="9" t="s">
        <v>33</v>
      </c>
      <c r="C493" s="9">
        <v>150</v>
      </c>
      <c r="D493" s="10">
        <v>40026904</v>
      </c>
      <c r="E493" s="10" t="s">
        <v>445</v>
      </c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38">
        <f>SUM(F493:P493)</f>
        <v>0</v>
      </c>
    </row>
    <row r="494" spans="1:17" ht="22.5" customHeight="1" x14ac:dyDescent="0.2">
      <c r="A494" s="39">
        <v>33</v>
      </c>
      <c r="B494" s="9" t="s">
        <v>33</v>
      </c>
      <c r="C494" s="9">
        <v>150</v>
      </c>
      <c r="D494" s="10">
        <v>40026928</v>
      </c>
      <c r="E494" s="10" t="s">
        <v>446</v>
      </c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38">
        <f>SUM(F494:P494)</f>
        <v>0</v>
      </c>
    </row>
    <row r="495" spans="1:17" x14ac:dyDescent="0.2">
      <c r="A495" s="39">
        <v>33</v>
      </c>
      <c r="B495" s="9" t="s">
        <v>33</v>
      </c>
      <c r="C495" s="9">
        <v>150</v>
      </c>
      <c r="D495" s="10">
        <v>40026943</v>
      </c>
      <c r="E495" s="10" t="s">
        <v>447</v>
      </c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38">
        <f>SUM(F495:P495)</f>
        <v>0</v>
      </c>
    </row>
    <row r="496" spans="1:17" x14ac:dyDescent="0.2">
      <c r="A496" s="39">
        <v>33</v>
      </c>
      <c r="B496" s="9" t="s">
        <v>33</v>
      </c>
      <c r="C496" s="9">
        <v>150</v>
      </c>
      <c r="D496" s="10">
        <v>40026973</v>
      </c>
      <c r="E496" s="10" t="s">
        <v>448</v>
      </c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38">
        <f>SUM(F496:P496)</f>
        <v>0</v>
      </c>
    </row>
    <row r="497" spans="1:17" x14ac:dyDescent="0.2">
      <c r="A497" s="39">
        <v>33</v>
      </c>
      <c r="B497" s="9" t="s">
        <v>33</v>
      </c>
      <c r="C497" s="9">
        <v>150</v>
      </c>
      <c r="D497" s="10">
        <v>40026992</v>
      </c>
      <c r="E497" s="10" t="s">
        <v>449</v>
      </c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38">
        <f>SUM(F497:P497)</f>
        <v>0</v>
      </c>
    </row>
    <row r="498" spans="1:17" x14ac:dyDescent="0.2">
      <c r="A498" s="39">
        <v>33</v>
      </c>
      <c r="B498" s="9" t="s">
        <v>33</v>
      </c>
      <c r="C498" s="9">
        <v>150</v>
      </c>
      <c r="D498" s="10">
        <v>40027046</v>
      </c>
      <c r="E498" s="10" t="s">
        <v>450</v>
      </c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38">
        <f>SUM(F498:P498)</f>
        <v>0</v>
      </c>
    </row>
    <row r="499" spans="1:17" ht="22.5" customHeight="1" x14ac:dyDescent="0.2">
      <c r="A499" s="39">
        <v>33</v>
      </c>
      <c r="B499" s="9" t="s">
        <v>33</v>
      </c>
      <c r="C499" s="9">
        <v>150</v>
      </c>
      <c r="D499" s="10">
        <v>40026945</v>
      </c>
      <c r="E499" s="10" t="s">
        <v>451</v>
      </c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38">
        <f>SUM(F499:P499)</f>
        <v>0</v>
      </c>
    </row>
    <row r="500" spans="1:17" ht="22.5" customHeight="1" x14ac:dyDescent="0.2">
      <c r="A500" s="39">
        <v>33</v>
      </c>
      <c r="B500" s="9" t="s">
        <v>33</v>
      </c>
      <c r="C500" s="9">
        <v>271</v>
      </c>
      <c r="D500" s="14" t="s">
        <v>452</v>
      </c>
      <c r="E500" s="14" t="s">
        <v>453</v>
      </c>
      <c r="F500" s="13"/>
      <c r="G500" s="13">
        <v>108001482</v>
      </c>
      <c r="H500" s="13"/>
      <c r="I500" s="13"/>
      <c r="J500" s="13"/>
      <c r="K500" s="13"/>
      <c r="L500" s="13"/>
      <c r="M500" s="13"/>
      <c r="N500" s="13"/>
      <c r="O500" s="13"/>
      <c r="P500" s="13"/>
      <c r="Q500" s="38">
        <f>SUM(F500:P500)</f>
        <v>108001482</v>
      </c>
    </row>
    <row r="501" spans="1:17" ht="22.5" x14ac:dyDescent="0.2">
      <c r="A501" s="39">
        <v>33</v>
      </c>
      <c r="B501" s="9" t="s">
        <v>33</v>
      </c>
      <c r="C501" s="9">
        <v>301</v>
      </c>
      <c r="D501" s="14" t="s">
        <v>454</v>
      </c>
      <c r="E501" s="14" t="s">
        <v>455</v>
      </c>
      <c r="F501" s="13"/>
      <c r="G501" s="13">
        <v>345000</v>
      </c>
      <c r="H501" s="13"/>
      <c r="I501" s="13"/>
      <c r="J501" s="13"/>
      <c r="K501" s="13"/>
      <c r="L501" s="13"/>
      <c r="M501" s="13"/>
      <c r="N501" s="13"/>
      <c r="O501" s="13"/>
      <c r="P501" s="13"/>
      <c r="Q501" s="38">
        <f>SUM(F501:P501)</f>
        <v>345000</v>
      </c>
    </row>
    <row r="502" spans="1:17" ht="22.5" x14ac:dyDescent="0.2">
      <c r="A502" s="39">
        <v>33</v>
      </c>
      <c r="B502" s="9" t="s">
        <v>33</v>
      </c>
      <c r="C502" s="9">
        <v>302</v>
      </c>
      <c r="D502" s="14" t="s">
        <v>456</v>
      </c>
      <c r="E502" s="14" t="s">
        <v>457</v>
      </c>
      <c r="F502" s="13"/>
      <c r="G502" s="13">
        <v>345000</v>
      </c>
      <c r="H502" s="13"/>
      <c r="I502" s="13"/>
      <c r="J502" s="13"/>
      <c r="K502" s="13"/>
      <c r="L502" s="13"/>
      <c r="M502" s="13"/>
      <c r="N502" s="13"/>
      <c r="O502" s="13"/>
      <c r="P502" s="13"/>
      <c r="Q502" s="38">
        <f>SUM(F502:P502)</f>
        <v>345000</v>
      </c>
    </row>
    <row r="503" spans="1:17" ht="22.5" x14ac:dyDescent="0.2">
      <c r="A503" s="39">
        <v>33</v>
      </c>
      <c r="B503" s="9" t="s">
        <v>33</v>
      </c>
      <c r="C503" s="9">
        <v>303</v>
      </c>
      <c r="D503" s="14" t="s">
        <v>458</v>
      </c>
      <c r="E503" s="14" t="s">
        <v>459</v>
      </c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38">
        <f>SUM(F503:P503)</f>
        <v>0</v>
      </c>
    </row>
    <row r="504" spans="1:17" ht="22.5" x14ac:dyDescent="0.2">
      <c r="A504" s="39">
        <v>33</v>
      </c>
      <c r="B504" s="9" t="s">
        <v>33</v>
      </c>
      <c r="C504" s="9">
        <v>315</v>
      </c>
      <c r="D504" s="14" t="s">
        <v>460</v>
      </c>
      <c r="E504" s="14" t="s">
        <v>461</v>
      </c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38">
        <f>SUM(F504:P504)</f>
        <v>0</v>
      </c>
    </row>
    <row r="505" spans="1:17" ht="23.25" customHeight="1" x14ac:dyDescent="0.2">
      <c r="A505" s="39">
        <v>33</v>
      </c>
      <c r="B505" s="9" t="s">
        <v>33</v>
      </c>
      <c r="C505" s="9">
        <v>319</v>
      </c>
      <c r="D505" s="14" t="s">
        <v>462</v>
      </c>
      <c r="E505" s="15" t="s">
        <v>463</v>
      </c>
      <c r="F505" s="13"/>
      <c r="G505" s="13">
        <v>19565406</v>
      </c>
      <c r="H505" s="13">
        <v>2528250</v>
      </c>
      <c r="I505" s="13"/>
      <c r="J505" s="13"/>
      <c r="K505" s="13"/>
      <c r="L505" s="13"/>
      <c r="M505" s="13"/>
      <c r="N505" s="13"/>
      <c r="O505" s="13"/>
      <c r="P505" s="13"/>
      <c r="Q505" s="38">
        <f>SUM(F505:P505)</f>
        <v>22093656</v>
      </c>
    </row>
    <row r="506" spans="1:17" ht="22.5" x14ac:dyDescent="0.2">
      <c r="A506" s="39">
        <v>33</v>
      </c>
      <c r="B506" s="9" t="s">
        <v>33</v>
      </c>
      <c r="C506" s="9">
        <v>320</v>
      </c>
      <c r="D506" s="14" t="s">
        <v>464</v>
      </c>
      <c r="E506" s="14" t="s">
        <v>465</v>
      </c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38">
        <f>SUM(F506:P506)</f>
        <v>0</v>
      </c>
    </row>
    <row r="507" spans="1:17" ht="22.5" x14ac:dyDescent="0.2">
      <c r="A507" s="39">
        <v>33</v>
      </c>
      <c r="B507" s="9" t="s">
        <v>466</v>
      </c>
      <c r="C507" s="9">
        <v>521</v>
      </c>
      <c r="D507" s="14" t="s">
        <v>467</v>
      </c>
      <c r="E507" s="14" t="s">
        <v>468</v>
      </c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38">
        <f>SUM(F507:P507)</f>
        <v>0</v>
      </c>
    </row>
    <row r="508" spans="1:17" ht="22.5" x14ac:dyDescent="0.2">
      <c r="A508" s="39">
        <v>33</v>
      </c>
      <c r="B508" s="9" t="s">
        <v>466</v>
      </c>
      <c r="C508" s="9">
        <v>525</v>
      </c>
      <c r="D508" s="14" t="s">
        <v>469</v>
      </c>
      <c r="E508" s="14" t="s">
        <v>470</v>
      </c>
      <c r="F508" s="13"/>
      <c r="G508" s="13">
        <v>1225522</v>
      </c>
      <c r="H508" s="13">
        <v>7362129</v>
      </c>
      <c r="I508" s="13"/>
      <c r="J508" s="13"/>
      <c r="K508" s="13"/>
      <c r="L508" s="13"/>
      <c r="M508" s="13"/>
      <c r="N508" s="13"/>
      <c r="O508" s="13"/>
      <c r="P508" s="13"/>
      <c r="Q508" s="38">
        <f>SUM(F508:P508)</f>
        <v>8587651</v>
      </c>
    </row>
    <row r="509" spans="1:17" ht="22.5" customHeight="1" x14ac:dyDescent="0.2">
      <c r="A509" s="39">
        <v>33</v>
      </c>
      <c r="B509" s="9" t="s">
        <v>466</v>
      </c>
      <c r="C509" s="9">
        <v>526</v>
      </c>
      <c r="D509" s="14" t="s">
        <v>471</v>
      </c>
      <c r="E509" s="14" t="s">
        <v>472</v>
      </c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38">
        <f>SUM(F509:P509)</f>
        <v>0</v>
      </c>
    </row>
    <row r="510" spans="1:17" ht="22.5" customHeight="1" x14ac:dyDescent="0.2">
      <c r="A510" s="39">
        <v>33</v>
      </c>
      <c r="B510" s="9" t="s">
        <v>466</v>
      </c>
      <c r="C510" s="9">
        <v>538</v>
      </c>
      <c r="D510" s="14" t="s">
        <v>473</v>
      </c>
      <c r="E510" s="14" t="s">
        <v>474</v>
      </c>
      <c r="F510" s="13"/>
      <c r="G510" s="13">
        <v>24146</v>
      </c>
      <c r="H510" s="13">
        <v>232000</v>
      </c>
      <c r="I510" s="13"/>
      <c r="J510" s="13"/>
      <c r="K510" s="13"/>
      <c r="L510" s="13"/>
      <c r="M510" s="13"/>
      <c r="N510" s="13"/>
      <c r="O510" s="13"/>
      <c r="P510" s="13"/>
      <c r="Q510" s="38">
        <f>SUM(F510:P510)</f>
        <v>256146</v>
      </c>
    </row>
    <row r="511" spans="1:17" ht="22.5" customHeight="1" x14ac:dyDescent="0.2">
      <c r="A511" s="39">
        <v>33</v>
      </c>
      <c r="B511" s="9"/>
      <c r="C511" s="9">
        <v>542</v>
      </c>
      <c r="D511" s="14" t="s">
        <v>475</v>
      </c>
      <c r="E511" s="14" t="s">
        <v>476</v>
      </c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38">
        <f>SUM(F511:P511)</f>
        <v>0</v>
      </c>
    </row>
    <row r="512" spans="1:17" ht="22.5" x14ac:dyDescent="0.2">
      <c r="A512" s="39">
        <v>33</v>
      </c>
      <c r="B512" s="9"/>
      <c r="C512" s="9">
        <v>544</v>
      </c>
      <c r="D512" s="14" t="s">
        <v>477</v>
      </c>
      <c r="E512" s="14" t="s">
        <v>478</v>
      </c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38">
        <f>SUM(F512:P512)</f>
        <v>0</v>
      </c>
    </row>
    <row r="513" spans="1:17" ht="22.5" customHeight="1" x14ac:dyDescent="0.2">
      <c r="A513" s="39">
        <v>33</v>
      </c>
      <c r="B513" s="9"/>
      <c r="C513" s="9">
        <v>545</v>
      </c>
      <c r="D513" s="14" t="s">
        <v>479</v>
      </c>
      <c r="E513" s="14" t="s">
        <v>480</v>
      </c>
      <c r="F513" s="13"/>
      <c r="G513" s="13">
        <v>15968836</v>
      </c>
      <c r="H513" s="13">
        <v>8785000</v>
      </c>
      <c r="I513" s="13"/>
      <c r="J513" s="13"/>
      <c r="K513" s="13"/>
      <c r="L513" s="13"/>
      <c r="M513" s="13"/>
      <c r="N513" s="13"/>
      <c r="O513" s="13"/>
      <c r="P513" s="13"/>
      <c r="Q513" s="38">
        <f>SUM(F513:P513)</f>
        <v>24753836</v>
      </c>
    </row>
    <row r="514" spans="1:17" ht="22.5" x14ac:dyDescent="0.2">
      <c r="A514" s="39">
        <v>33</v>
      </c>
      <c r="B514" s="9"/>
      <c r="C514" s="9">
        <v>546</v>
      </c>
      <c r="D514" s="14" t="s">
        <v>481</v>
      </c>
      <c r="E514" s="14" t="s">
        <v>482</v>
      </c>
      <c r="F514" s="13"/>
      <c r="G514" s="13">
        <v>690000</v>
      </c>
      <c r="H514" s="13">
        <v>2632500</v>
      </c>
      <c r="I514" s="13"/>
      <c r="J514" s="13"/>
      <c r="K514" s="13"/>
      <c r="L514" s="13"/>
      <c r="M514" s="13"/>
      <c r="N514" s="13"/>
      <c r="O514" s="13"/>
      <c r="P514" s="13"/>
      <c r="Q514" s="38">
        <f>SUM(F514:P514)</f>
        <v>3322500</v>
      </c>
    </row>
    <row r="515" spans="1:17" ht="22.5" x14ac:dyDescent="0.2">
      <c r="A515" s="39">
        <v>33</v>
      </c>
      <c r="B515" s="9"/>
      <c r="C515" s="9">
        <v>547</v>
      </c>
      <c r="D515" s="14" t="s">
        <v>483</v>
      </c>
      <c r="E515" s="14" t="s">
        <v>484</v>
      </c>
      <c r="F515" s="13"/>
      <c r="G515" s="13">
        <v>8457020</v>
      </c>
      <c r="H515" s="13">
        <v>2632500</v>
      </c>
      <c r="I515" s="13"/>
      <c r="J515" s="13"/>
      <c r="K515" s="13"/>
      <c r="L515" s="13"/>
      <c r="M515" s="13"/>
      <c r="N515" s="13"/>
      <c r="O515" s="13"/>
      <c r="P515" s="13"/>
      <c r="Q515" s="38">
        <f t="shared" ref="Q515:Q539" si="0">SUM(F515:P515)</f>
        <v>11089520</v>
      </c>
    </row>
    <row r="516" spans="1:17" ht="22.5" x14ac:dyDescent="0.2">
      <c r="A516" s="39">
        <v>33</v>
      </c>
      <c r="B516" s="9"/>
      <c r="C516" s="9">
        <v>548</v>
      </c>
      <c r="D516" s="14" t="s">
        <v>485</v>
      </c>
      <c r="E516" s="14" t="s">
        <v>486</v>
      </c>
      <c r="F516" s="13"/>
      <c r="G516" s="13">
        <v>780000</v>
      </c>
      <c r="H516" s="13">
        <v>2587500</v>
      </c>
      <c r="I516" s="13"/>
      <c r="J516" s="13"/>
      <c r="K516" s="13"/>
      <c r="L516" s="13"/>
      <c r="M516" s="13"/>
      <c r="N516" s="13"/>
      <c r="O516" s="13"/>
      <c r="P516" s="13"/>
      <c r="Q516" s="38">
        <f t="shared" si="0"/>
        <v>3367500</v>
      </c>
    </row>
    <row r="517" spans="1:17" ht="22.5" customHeight="1" x14ac:dyDescent="0.2">
      <c r="A517" s="39">
        <v>33</v>
      </c>
      <c r="B517" s="9"/>
      <c r="C517" s="9">
        <v>551</v>
      </c>
      <c r="D517" s="14" t="s">
        <v>487</v>
      </c>
      <c r="E517" s="14" t="s">
        <v>488</v>
      </c>
      <c r="F517" s="13"/>
      <c r="G517" s="13"/>
      <c r="H517" s="13">
        <v>56457616</v>
      </c>
      <c r="I517" s="13"/>
      <c r="J517" s="13"/>
      <c r="K517" s="13"/>
      <c r="L517" s="13"/>
      <c r="M517" s="13"/>
      <c r="N517" s="13"/>
      <c r="O517" s="13"/>
      <c r="P517" s="13"/>
      <c r="Q517" s="38">
        <f t="shared" si="0"/>
        <v>56457616</v>
      </c>
    </row>
    <row r="518" spans="1:17" ht="22.5" customHeight="1" x14ac:dyDescent="0.2">
      <c r="A518" s="39">
        <v>33</v>
      </c>
      <c r="B518" s="9"/>
      <c r="C518" s="9">
        <v>552</v>
      </c>
      <c r="D518" s="14" t="s">
        <v>489</v>
      </c>
      <c r="E518" s="14" t="s">
        <v>490</v>
      </c>
      <c r="F518" s="13"/>
      <c r="G518" s="13">
        <v>8506502</v>
      </c>
      <c r="H518" s="13"/>
      <c r="I518" s="13"/>
      <c r="J518" s="13"/>
      <c r="K518" s="13"/>
      <c r="L518" s="13"/>
      <c r="M518" s="13"/>
      <c r="N518" s="13"/>
      <c r="O518" s="13"/>
      <c r="P518" s="13"/>
      <c r="Q518" s="38">
        <f t="shared" si="0"/>
        <v>8506502</v>
      </c>
    </row>
    <row r="519" spans="1:17" ht="22.5" customHeight="1" x14ac:dyDescent="0.2">
      <c r="A519" s="39">
        <v>33</v>
      </c>
      <c r="B519" s="9"/>
      <c r="C519" s="9">
        <v>553</v>
      </c>
      <c r="D519" s="14" t="s">
        <v>491</v>
      </c>
      <c r="E519" s="14" t="s">
        <v>492</v>
      </c>
      <c r="F519" s="13"/>
      <c r="G519" s="13">
        <v>8300423</v>
      </c>
      <c r="H519" s="13">
        <v>554884</v>
      </c>
      <c r="I519" s="13"/>
      <c r="J519" s="13"/>
      <c r="K519" s="13"/>
      <c r="L519" s="13"/>
      <c r="M519" s="13"/>
      <c r="N519" s="13"/>
      <c r="O519" s="13"/>
      <c r="P519" s="13"/>
      <c r="Q519" s="38">
        <f t="shared" si="0"/>
        <v>8855307</v>
      </c>
    </row>
    <row r="520" spans="1:17" ht="22.5" x14ac:dyDescent="0.2">
      <c r="A520" s="39">
        <v>33</v>
      </c>
      <c r="B520" s="9"/>
      <c r="C520" s="9">
        <v>557</v>
      </c>
      <c r="D520" s="10" t="s">
        <v>493</v>
      </c>
      <c r="E520" s="10" t="s">
        <v>494</v>
      </c>
      <c r="F520" s="13"/>
      <c r="G520" s="13">
        <v>13851830</v>
      </c>
      <c r="H520" s="13">
        <v>36714189</v>
      </c>
      <c r="I520" s="13"/>
      <c r="J520" s="13"/>
      <c r="K520" s="13"/>
      <c r="L520" s="13"/>
      <c r="M520" s="13"/>
      <c r="N520" s="13"/>
      <c r="O520" s="13"/>
      <c r="P520" s="13"/>
      <c r="Q520" s="38">
        <f t="shared" si="0"/>
        <v>50566019</v>
      </c>
    </row>
    <row r="521" spans="1:17" ht="22.5" x14ac:dyDescent="0.2">
      <c r="A521" s="39">
        <v>33</v>
      </c>
      <c r="B521" s="9"/>
      <c r="C521" s="9">
        <v>559</v>
      </c>
      <c r="D521" s="14" t="s">
        <v>495</v>
      </c>
      <c r="E521" s="14" t="s">
        <v>496</v>
      </c>
      <c r="F521" s="13"/>
      <c r="G521" s="13">
        <v>38323421</v>
      </c>
      <c r="H521" s="13">
        <v>4800000</v>
      </c>
      <c r="I521" s="13"/>
      <c r="J521" s="13"/>
      <c r="K521" s="13"/>
      <c r="L521" s="13"/>
      <c r="M521" s="13"/>
      <c r="N521" s="13"/>
      <c r="O521" s="13"/>
      <c r="P521" s="13"/>
      <c r="Q521" s="38">
        <f t="shared" si="0"/>
        <v>43123421</v>
      </c>
    </row>
    <row r="522" spans="1:17" ht="22.5" x14ac:dyDescent="0.2">
      <c r="A522" s="39">
        <v>33</v>
      </c>
      <c r="B522" s="9"/>
      <c r="C522" s="9">
        <v>567</v>
      </c>
      <c r="D522" s="14" t="s">
        <v>497</v>
      </c>
      <c r="E522" s="14" t="s">
        <v>498</v>
      </c>
      <c r="F522" s="13"/>
      <c r="G522" s="13">
        <v>215151</v>
      </c>
      <c r="H522" s="13">
        <v>1053000</v>
      </c>
      <c r="I522" s="13"/>
      <c r="J522" s="13"/>
      <c r="K522" s="13"/>
      <c r="L522" s="13"/>
      <c r="M522" s="13"/>
      <c r="N522" s="13"/>
      <c r="O522" s="13"/>
      <c r="P522" s="13"/>
      <c r="Q522" s="38">
        <f t="shared" si="0"/>
        <v>1268151</v>
      </c>
    </row>
    <row r="523" spans="1:17" ht="22.5" x14ac:dyDescent="0.2">
      <c r="A523" s="39">
        <v>33</v>
      </c>
      <c r="B523" s="9"/>
      <c r="C523" s="9">
        <v>568</v>
      </c>
      <c r="D523" s="14" t="s">
        <v>499</v>
      </c>
      <c r="E523" s="14" t="s">
        <v>500</v>
      </c>
      <c r="F523" s="13"/>
      <c r="G523" s="13">
        <v>3449733</v>
      </c>
      <c r="H523" s="13"/>
      <c r="I523" s="13"/>
      <c r="J523" s="13"/>
      <c r="K523" s="13"/>
      <c r="L523" s="13"/>
      <c r="M523" s="13"/>
      <c r="N523" s="13"/>
      <c r="O523" s="13"/>
      <c r="P523" s="13"/>
      <c r="Q523" s="38">
        <f t="shared" si="0"/>
        <v>3449733</v>
      </c>
    </row>
    <row r="524" spans="1:17" ht="22.5" x14ac:dyDescent="0.2">
      <c r="A524" s="39">
        <v>33</v>
      </c>
      <c r="B524" s="9"/>
      <c r="C524" s="9">
        <v>569</v>
      </c>
      <c r="D524" s="14" t="s">
        <v>501</v>
      </c>
      <c r="E524" s="14" t="s">
        <v>502</v>
      </c>
      <c r="F524" s="13"/>
      <c r="G524" s="13"/>
      <c r="H524" s="13">
        <v>5399440</v>
      </c>
      <c r="I524" s="13"/>
      <c r="J524" s="13"/>
      <c r="K524" s="13"/>
      <c r="L524" s="13"/>
      <c r="M524" s="13"/>
      <c r="N524" s="13"/>
      <c r="O524" s="13"/>
      <c r="P524" s="13"/>
      <c r="Q524" s="38">
        <f t="shared" si="0"/>
        <v>5399440</v>
      </c>
    </row>
    <row r="525" spans="1:17" ht="22.5" x14ac:dyDescent="0.2">
      <c r="A525" s="39">
        <v>33</v>
      </c>
      <c r="B525" s="9"/>
      <c r="C525" s="9">
        <v>570</v>
      </c>
      <c r="D525" s="14" t="s">
        <v>503</v>
      </c>
      <c r="E525" s="14" t="s">
        <v>504</v>
      </c>
      <c r="F525" s="13"/>
      <c r="G525" s="13">
        <v>206954</v>
      </c>
      <c r="H525" s="13">
        <v>4751046</v>
      </c>
      <c r="I525" s="13"/>
      <c r="J525" s="13"/>
      <c r="K525" s="13"/>
      <c r="L525" s="13"/>
      <c r="M525" s="13"/>
      <c r="N525" s="13"/>
      <c r="O525" s="13"/>
      <c r="P525" s="13"/>
      <c r="Q525" s="38">
        <f t="shared" si="0"/>
        <v>4958000</v>
      </c>
    </row>
    <row r="526" spans="1:17" ht="22.5" x14ac:dyDescent="0.2">
      <c r="A526" s="39">
        <v>33</v>
      </c>
      <c r="B526" s="9"/>
      <c r="C526" s="9">
        <v>573</v>
      </c>
      <c r="D526" s="14" t="s">
        <v>505</v>
      </c>
      <c r="E526" s="14" t="s">
        <v>506</v>
      </c>
      <c r="F526" s="13"/>
      <c r="G526" s="13">
        <v>517556</v>
      </c>
      <c r="H526" s="13">
        <v>1579500</v>
      </c>
      <c r="I526" s="13"/>
      <c r="J526" s="13"/>
      <c r="K526" s="13"/>
      <c r="L526" s="13"/>
      <c r="M526" s="13"/>
      <c r="N526" s="13"/>
      <c r="O526" s="13"/>
      <c r="P526" s="13"/>
      <c r="Q526" s="38">
        <f t="shared" si="0"/>
        <v>2097056</v>
      </c>
    </row>
    <row r="527" spans="1:17" ht="22.5" x14ac:dyDescent="0.2">
      <c r="A527" s="39">
        <v>33</v>
      </c>
      <c r="B527" s="9"/>
      <c r="C527" s="9">
        <v>575</v>
      </c>
      <c r="D527" s="14" t="s">
        <v>507</v>
      </c>
      <c r="E527" s="14" t="s">
        <v>508</v>
      </c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38">
        <f t="shared" si="0"/>
        <v>0</v>
      </c>
    </row>
    <row r="528" spans="1:17" ht="22.5" customHeight="1" x14ac:dyDescent="0.2">
      <c r="A528" s="39">
        <v>33</v>
      </c>
      <c r="B528" s="9"/>
      <c r="C528" s="9">
        <v>576</v>
      </c>
      <c r="D528" s="14" t="s">
        <v>509</v>
      </c>
      <c r="E528" s="14" t="s">
        <v>510</v>
      </c>
      <c r="F528" s="13"/>
      <c r="G528" s="13">
        <v>1126500</v>
      </c>
      <c r="H528" s="13">
        <v>539625</v>
      </c>
      <c r="I528" s="13"/>
      <c r="J528" s="13"/>
      <c r="K528" s="13"/>
      <c r="L528" s="13"/>
      <c r="M528" s="13"/>
      <c r="N528" s="13"/>
      <c r="O528" s="13"/>
      <c r="P528" s="13"/>
      <c r="Q528" s="38">
        <f t="shared" si="0"/>
        <v>1666125</v>
      </c>
    </row>
    <row r="529" spans="1:17" ht="22.5" customHeight="1" x14ac:dyDescent="0.2">
      <c r="A529" s="39">
        <v>33</v>
      </c>
      <c r="B529" s="9"/>
      <c r="C529" s="9">
        <v>577</v>
      </c>
      <c r="D529" s="14" t="s">
        <v>511</v>
      </c>
      <c r="E529" s="14" t="s">
        <v>512</v>
      </c>
      <c r="F529" s="13"/>
      <c r="G529" s="13">
        <v>7552000</v>
      </c>
      <c r="H529" s="13">
        <v>10800000</v>
      </c>
      <c r="I529" s="13"/>
      <c r="J529" s="13"/>
      <c r="K529" s="13"/>
      <c r="L529" s="13"/>
      <c r="M529" s="13"/>
      <c r="N529" s="13"/>
      <c r="O529" s="13"/>
      <c r="P529" s="13"/>
      <c r="Q529" s="38">
        <f t="shared" si="0"/>
        <v>18352000</v>
      </c>
    </row>
    <row r="530" spans="1:17" ht="22.5" x14ac:dyDescent="0.2">
      <c r="A530" s="39">
        <v>33</v>
      </c>
      <c r="B530" s="9"/>
      <c r="C530" s="9">
        <v>578</v>
      </c>
      <c r="D530" s="14" t="s">
        <v>513</v>
      </c>
      <c r="E530" s="14" t="s">
        <v>514</v>
      </c>
      <c r="F530" s="13"/>
      <c r="G530" s="13">
        <v>3795554</v>
      </c>
      <c r="H530" s="13">
        <v>2753665</v>
      </c>
      <c r="I530" s="13"/>
      <c r="J530" s="13"/>
      <c r="K530" s="13"/>
      <c r="L530" s="13"/>
      <c r="M530" s="13"/>
      <c r="N530" s="13"/>
      <c r="O530" s="13"/>
      <c r="P530" s="13"/>
      <c r="Q530" s="38">
        <f t="shared" si="0"/>
        <v>6549219</v>
      </c>
    </row>
    <row r="531" spans="1:17" ht="22.5" customHeight="1" x14ac:dyDescent="0.2">
      <c r="A531" s="39">
        <v>33</v>
      </c>
      <c r="B531" s="9"/>
      <c r="C531" s="9">
        <v>579</v>
      </c>
      <c r="D531" s="14" t="s">
        <v>515</v>
      </c>
      <c r="E531" s="14" t="s">
        <v>516</v>
      </c>
      <c r="F531" s="13"/>
      <c r="G531" s="13">
        <v>10915922</v>
      </c>
      <c r="H531" s="13">
        <v>264078</v>
      </c>
      <c r="I531" s="13"/>
      <c r="J531" s="13"/>
      <c r="K531" s="13"/>
      <c r="L531" s="13"/>
      <c r="M531" s="13"/>
      <c r="N531" s="13"/>
      <c r="O531" s="13"/>
      <c r="P531" s="13"/>
      <c r="Q531" s="38">
        <f t="shared" si="0"/>
        <v>11180000</v>
      </c>
    </row>
    <row r="532" spans="1:17" ht="22.5" x14ac:dyDescent="0.2">
      <c r="A532" s="39">
        <v>33</v>
      </c>
      <c r="B532" s="9"/>
      <c r="C532" s="9">
        <v>580</v>
      </c>
      <c r="D532" s="14" t="s">
        <v>517</v>
      </c>
      <c r="E532" s="14" t="s">
        <v>518</v>
      </c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38">
        <f t="shared" si="0"/>
        <v>0</v>
      </c>
    </row>
    <row r="533" spans="1:17" ht="22.5" x14ac:dyDescent="0.2">
      <c r="A533" s="39">
        <v>33</v>
      </c>
      <c r="B533" s="9"/>
      <c r="C533" s="9">
        <v>581</v>
      </c>
      <c r="D533" s="14" t="s">
        <v>519</v>
      </c>
      <c r="E533" s="14" t="s">
        <v>520</v>
      </c>
      <c r="F533" s="13"/>
      <c r="G533" s="13">
        <v>161000</v>
      </c>
      <c r="H533" s="13">
        <v>1228500</v>
      </c>
      <c r="I533" s="13"/>
      <c r="J533" s="13"/>
      <c r="K533" s="13"/>
      <c r="L533" s="13"/>
      <c r="M533" s="13"/>
      <c r="N533" s="13"/>
      <c r="O533" s="13"/>
      <c r="P533" s="13"/>
      <c r="Q533" s="38">
        <f t="shared" si="0"/>
        <v>1389500</v>
      </c>
    </row>
    <row r="534" spans="1:17" ht="22.5" customHeight="1" x14ac:dyDescent="0.2">
      <c r="A534" s="39">
        <v>33</v>
      </c>
      <c r="B534" s="9" t="s">
        <v>466</v>
      </c>
      <c r="C534" s="9">
        <v>582</v>
      </c>
      <c r="D534" s="14">
        <v>40027630</v>
      </c>
      <c r="E534" s="14" t="s">
        <v>521</v>
      </c>
      <c r="F534" s="13"/>
      <c r="G534" s="13">
        <v>5578898</v>
      </c>
      <c r="H534" s="13"/>
      <c r="I534" s="13"/>
      <c r="J534" s="13"/>
      <c r="K534" s="13"/>
      <c r="L534" s="13"/>
      <c r="M534" s="13"/>
      <c r="N534" s="13"/>
      <c r="O534" s="13"/>
      <c r="P534" s="13"/>
      <c r="Q534" s="38">
        <f t="shared" si="0"/>
        <v>5578898</v>
      </c>
    </row>
    <row r="535" spans="1:17" ht="22.5" customHeight="1" x14ac:dyDescent="0.2">
      <c r="A535" s="39">
        <v>33</v>
      </c>
      <c r="B535" s="9" t="s">
        <v>466</v>
      </c>
      <c r="C535" s="9">
        <v>583</v>
      </c>
      <c r="D535" s="14" t="s">
        <v>522</v>
      </c>
      <c r="E535" s="14" t="s">
        <v>523</v>
      </c>
      <c r="F535" s="13"/>
      <c r="G535" s="13"/>
      <c r="H535" s="13">
        <v>1987052</v>
      </c>
      <c r="I535" s="13"/>
      <c r="J535" s="13"/>
      <c r="K535" s="13"/>
      <c r="L535" s="13"/>
      <c r="M535" s="13"/>
      <c r="N535" s="13"/>
      <c r="O535" s="13"/>
      <c r="P535" s="13"/>
      <c r="Q535" s="38">
        <f t="shared" si="0"/>
        <v>1987052</v>
      </c>
    </row>
    <row r="536" spans="1:17" ht="22.5" customHeight="1" x14ac:dyDescent="0.2">
      <c r="A536" s="39">
        <v>33</v>
      </c>
      <c r="B536" s="9" t="s">
        <v>466</v>
      </c>
      <c r="C536" s="9">
        <v>584</v>
      </c>
      <c r="D536" s="14" t="s">
        <v>524</v>
      </c>
      <c r="E536" s="14" t="s">
        <v>525</v>
      </c>
      <c r="F536" s="13"/>
      <c r="G536" s="13">
        <v>1000000</v>
      </c>
      <c r="H536" s="13"/>
      <c r="I536" s="13"/>
      <c r="J536" s="13"/>
      <c r="K536" s="13"/>
      <c r="L536" s="13"/>
      <c r="M536" s="13"/>
      <c r="N536" s="13"/>
      <c r="O536" s="13"/>
      <c r="P536" s="13"/>
      <c r="Q536" s="38">
        <f t="shared" si="0"/>
        <v>1000000</v>
      </c>
    </row>
    <row r="537" spans="1:17" ht="22.5" x14ac:dyDescent="0.2">
      <c r="A537" s="39">
        <v>33</v>
      </c>
      <c r="B537" s="9" t="s">
        <v>466</v>
      </c>
      <c r="C537" s="9">
        <v>585</v>
      </c>
      <c r="D537" s="14" t="s">
        <v>526</v>
      </c>
      <c r="E537" s="14" t="s">
        <v>527</v>
      </c>
      <c r="F537" s="13"/>
      <c r="G537" s="13">
        <v>1184000</v>
      </c>
      <c r="H537" s="13"/>
      <c r="I537" s="13"/>
      <c r="J537" s="13"/>
      <c r="K537" s="13"/>
      <c r="L537" s="13"/>
      <c r="M537" s="13"/>
      <c r="N537" s="13"/>
      <c r="O537" s="13"/>
      <c r="P537" s="13"/>
      <c r="Q537" s="38">
        <f t="shared" si="0"/>
        <v>1184000</v>
      </c>
    </row>
    <row r="538" spans="1:17" ht="22.5" x14ac:dyDescent="0.2">
      <c r="A538" s="39">
        <v>33</v>
      </c>
      <c r="B538" s="9" t="s">
        <v>466</v>
      </c>
      <c r="C538" s="9">
        <v>586</v>
      </c>
      <c r="D538" s="14" t="s">
        <v>528</v>
      </c>
      <c r="E538" s="14" t="s">
        <v>529</v>
      </c>
      <c r="F538" s="13"/>
      <c r="G538" s="13">
        <v>5264337</v>
      </c>
      <c r="H538" s="13">
        <v>399663</v>
      </c>
      <c r="I538" s="13"/>
      <c r="J538" s="13"/>
      <c r="K538" s="13"/>
      <c r="L538" s="13"/>
      <c r="M538" s="13"/>
      <c r="N538" s="13"/>
      <c r="O538" s="13"/>
      <c r="P538" s="13"/>
      <c r="Q538" s="38">
        <f t="shared" si="0"/>
        <v>5664000</v>
      </c>
    </row>
    <row r="539" spans="1:17" ht="22.5" x14ac:dyDescent="0.2">
      <c r="A539" s="39">
        <v>33</v>
      </c>
      <c r="B539" s="9"/>
      <c r="C539" s="9">
        <v>587</v>
      </c>
      <c r="D539" s="14" t="s">
        <v>530</v>
      </c>
      <c r="E539" s="14" t="s">
        <v>531</v>
      </c>
      <c r="F539" s="13"/>
      <c r="G539" s="13"/>
      <c r="H539" s="13">
        <v>1053000</v>
      </c>
      <c r="I539" s="13"/>
      <c r="J539" s="13"/>
      <c r="K539" s="13"/>
      <c r="L539" s="13"/>
      <c r="M539" s="13"/>
      <c r="N539" s="13"/>
      <c r="O539" s="13"/>
      <c r="P539" s="13"/>
      <c r="Q539" s="38">
        <f t="shared" si="0"/>
        <v>1053000</v>
      </c>
    </row>
    <row r="540" spans="1:17" ht="22.5" customHeight="1" x14ac:dyDescent="0.2">
      <c r="A540" s="39">
        <v>33</v>
      </c>
      <c r="B540" s="9"/>
      <c r="C540" s="9">
        <v>588</v>
      </c>
      <c r="D540" s="14" t="s">
        <v>532</v>
      </c>
      <c r="E540" s="14" t="s">
        <v>533</v>
      </c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38"/>
    </row>
    <row r="541" spans="1:17" ht="22.5" customHeight="1" x14ac:dyDescent="0.2">
      <c r="A541" s="39">
        <v>33</v>
      </c>
      <c r="B541" s="9"/>
      <c r="C541" s="9">
        <v>589</v>
      </c>
      <c r="D541" s="14" t="s">
        <v>534</v>
      </c>
      <c r="E541" s="14" t="s">
        <v>535</v>
      </c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38"/>
    </row>
    <row r="542" spans="1:17" ht="22.5" x14ac:dyDescent="0.2">
      <c r="A542" s="39">
        <v>33</v>
      </c>
      <c r="B542" s="9"/>
      <c r="C542" s="9">
        <v>590</v>
      </c>
      <c r="D542" s="10" t="s">
        <v>536</v>
      </c>
      <c r="E542" s="10" t="s">
        <v>537</v>
      </c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38"/>
    </row>
    <row r="543" spans="1:17" ht="22.5" x14ac:dyDescent="0.2">
      <c r="A543" s="39">
        <v>33</v>
      </c>
      <c r="B543" s="9"/>
      <c r="C543" s="9">
        <v>591</v>
      </c>
      <c r="D543" s="10" t="s">
        <v>538</v>
      </c>
      <c r="E543" s="10" t="s">
        <v>539</v>
      </c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38"/>
    </row>
    <row r="544" spans="1:17" ht="22.5" customHeight="1" x14ac:dyDescent="0.2">
      <c r="A544" s="39">
        <v>33</v>
      </c>
      <c r="B544" s="9"/>
      <c r="C544" s="9">
        <v>592</v>
      </c>
      <c r="D544" s="10" t="s">
        <v>540</v>
      </c>
      <c r="E544" s="10" t="s">
        <v>541</v>
      </c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38"/>
    </row>
    <row r="545" spans="1:17" ht="22.5" customHeight="1" x14ac:dyDescent="0.2">
      <c r="A545" s="39">
        <v>33</v>
      </c>
      <c r="B545" s="9"/>
      <c r="C545" s="9">
        <v>593</v>
      </c>
      <c r="D545" s="10" t="s">
        <v>542</v>
      </c>
      <c r="E545" s="10" t="s">
        <v>543</v>
      </c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38"/>
    </row>
    <row r="546" spans="1:17" ht="22.5" customHeight="1" x14ac:dyDescent="0.2">
      <c r="A546" s="39">
        <v>33</v>
      </c>
      <c r="B546" s="9"/>
      <c r="C546" s="9">
        <v>594</v>
      </c>
      <c r="D546" s="10" t="s">
        <v>544</v>
      </c>
      <c r="E546" s="10" t="s">
        <v>545</v>
      </c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38"/>
    </row>
    <row r="547" spans="1:17" ht="22.5" x14ac:dyDescent="0.2">
      <c r="A547" s="39">
        <v>33</v>
      </c>
      <c r="B547" s="9"/>
      <c r="C547" s="9">
        <v>595</v>
      </c>
      <c r="D547" s="10" t="s">
        <v>546</v>
      </c>
      <c r="E547" s="10" t="s">
        <v>547</v>
      </c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38"/>
    </row>
    <row r="548" spans="1:17" ht="22.5" x14ac:dyDescent="0.2">
      <c r="A548" s="39">
        <v>33</v>
      </c>
      <c r="B548" s="9"/>
      <c r="C548" s="9">
        <v>596</v>
      </c>
      <c r="D548" s="10" t="s">
        <v>548</v>
      </c>
      <c r="E548" s="10" t="s">
        <v>549</v>
      </c>
      <c r="F548" s="13"/>
      <c r="G548" s="13"/>
      <c r="H548" s="13">
        <v>2281500</v>
      </c>
      <c r="I548" s="13"/>
      <c r="J548" s="13"/>
      <c r="K548" s="13"/>
      <c r="L548" s="13"/>
      <c r="M548" s="13"/>
      <c r="N548" s="13"/>
      <c r="O548" s="13"/>
      <c r="P548" s="13"/>
      <c r="Q548" s="38"/>
    </row>
    <row r="549" spans="1:17" ht="22.5" x14ac:dyDescent="0.2">
      <c r="A549" s="39">
        <v>33</v>
      </c>
      <c r="B549" s="9"/>
      <c r="C549" s="9">
        <v>597</v>
      </c>
      <c r="D549" s="10" t="s">
        <v>550</v>
      </c>
      <c r="E549" s="10" t="s">
        <v>551</v>
      </c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38"/>
    </row>
    <row r="550" spans="1:17" ht="13.5" thickBot="1" x14ac:dyDescent="0.25">
      <c r="A550" s="40">
        <v>33</v>
      </c>
      <c r="B550" s="41"/>
      <c r="C550" s="41">
        <v>999</v>
      </c>
      <c r="D550" s="42"/>
      <c r="E550" s="42" t="s">
        <v>552</v>
      </c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4"/>
    </row>
    <row r="551" spans="1:17" x14ac:dyDescent="0.2">
      <c r="B551" s="16"/>
    </row>
    <row r="552" spans="1:17" x14ac:dyDescent="0.2">
      <c r="C552" s="16"/>
      <c r="D552" s="16"/>
    </row>
    <row r="555" spans="1:17" x14ac:dyDescent="0.2">
      <c r="C555" s="16"/>
      <c r="D555" s="16"/>
    </row>
    <row r="560" spans="1:17" x14ac:dyDescent="0.2">
      <c r="C560" s="16"/>
      <c r="D560" s="16"/>
    </row>
    <row r="563" spans="1:18" s="23" customFormat="1" x14ac:dyDescent="0.2">
      <c r="A563" s="24"/>
      <c r="B563" s="22"/>
      <c r="C563" s="16"/>
      <c r="D563" s="1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4"/>
    </row>
    <row r="564" spans="1:18" s="23" customFormat="1" x14ac:dyDescent="0.2">
      <c r="A564" s="24"/>
      <c r="B564" s="16"/>
      <c r="C564" s="22"/>
      <c r="D564" s="22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4"/>
    </row>
    <row r="565" spans="1:18" s="23" customFormat="1" x14ac:dyDescent="0.2">
      <c r="A565" s="7"/>
      <c r="B565" s="22"/>
      <c r="C565" s="22"/>
      <c r="D565" s="22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4"/>
    </row>
    <row r="566" spans="1:18" s="23" customFormat="1" x14ac:dyDescent="0.2">
      <c r="A566" s="24"/>
      <c r="B566" s="16"/>
      <c r="C566" s="16"/>
      <c r="D566" s="1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4"/>
    </row>
    <row r="567" spans="1:18" s="23" customFormat="1" x14ac:dyDescent="0.2">
      <c r="A567" s="24"/>
      <c r="B567" s="16"/>
      <c r="C567" s="22"/>
      <c r="D567" s="22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4"/>
    </row>
    <row r="569" spans="1:18" s="23" customFormat="1" x14ac:dyDescent="0.2">
      <c r="A569" s="24"/>
      <c r="B569" s="16"/>
      <c r="C569" s="22"/>
      <c r="D569" s="22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4"/>
    </row>
    <row r="570" spans="1:18" s="23" customFormat="1" x14ac:dyDescent="0.2">
      <c r="A570" s="24"/>
      <c r="B570" s="16"/>
      <c r="C570" s="22"/>
      <c r="D570" s="22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4"/>
    </row>
    <row r="571" spans="1:18" s="23" customFormat="1" x14ac:dyDescent="0.2">
      <c r="A571" s="24"/>
      <c r="B571" s="16"/>
      <c r="C571" s="22"/>
      <c r="D571" s="22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4"/>
    </row>
    <row r="573" spans="1:18" s="23" customFormat="1" x14ac:dyDescent="0.2">
      <c r="A573" s="24"/>
      <c r="B573" s="16"/>
      <c r="C573" s="22"/>
      <c r="D573" s="22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4"/>
    </row>
    <row r="574" spans="1:18" s="23" customFormat="1" x14ac:dyDescent="0.2">
      <c r="A574" s="24"/>
      <c r="B574" s="16"/>
      <c r="C574" s="22"/>
      <c r="D574" s="22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4"/>
    </row>
    <row r="575" spans="1:18" s="23" customFormat="1" x14ac:dyDescent="0.2">
      <c r="A575" s="7"/>
      <c r="B575" s="22"/>
      <c r="C575" s="22"/>
      <c r="D575" s="22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4"/>
    </row>
    <row r="577" spans="1:18" s="22" customFormat="1" ht="15.75" x14ac:dyDescent="0.25">
      <c r="A577" s="2"/>
      <c r="E577" s="23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4"/>
    </row>
    <row r="578" spans="1:18" s="22" customFormat="1" ht="15.75" x14ac:dyDescent="0.25">
      <c r="A578" s="2"/>
      <c r="E578" s="23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4"/>
    </row>
    <row r="579" spans="1:18" s="22" customFormat="1" x14ac:dyDescent="0.2">
      <c r="A579" s="5"/>
      <c r="E579" s="23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4"/>
    </row>
    <row r="582" spans="1:18" s="22" customFormat="1" x14ac:dyDescent="0.2">
      <c r="A582" s="17"/>
      <c r="B582" s="16"/>
      <c r="E582" s="23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4"/>
    </row>
    <row r="585" spans="1:18" s="22" customFormat="1" x14ac:dyDescent="0.2">
      <c r="A585" s="17"/>
      <c r="B585" s="16"/>
      <c r="E585" s="23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4"/>
    </row>
    <row r="588" spans="1:18" s="22" customFormat="1" x14ac:dyDescent="0.2">
      <c r="A588" s="17"/>
      <c r="B588" s="16"/>
      <c r="E588" s="23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4"/>
    </row>
    <row r="591" spans="1:18" s="22" customFormat="1" x14ac:dyDescent="0.2">
      <c r="A591" s="17"/>
      <c r="B591" s="16"/>
      <c r="E591" s="23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4"/>
    </row>
    <row r="594" spans="1:18" s="22" customFormat="1" x14ac:dyDescent="0.2">
      <c r="A594" s="17"/>
      <c r="B594" s="16"/>
      <c r="E594" s="23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4"/>
    </row>
    <row r="597" spans="1:18" s="22" customFormat="1" x14ac:dyDescent="0.2">
      <c r="A597" s="17"/>
      <c r="B597" s="16"/>
      <c r="E597" s="23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4"/>
    </row>
    <row r="600" spans="1:18" s="22" customFormat="1" x14ac:dyDescent="0.2">
      <c r="A600" s="17"/>
      <c r="B600" s="16"/>
      <c r="E600" s="23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4"/>
    </row>
    <row r="603" spans="1:18" s="22" customFormat="1" x14ac:dyDescent="0.2">
      <c r="A603" s="17"/>
      <c r="B603" s="16"/>
      <c r="E603" s="23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4"/>
    </row>
    <row r="605" spans="1:18" s="22" customFormat="1" x14ac:dyDescent="0.2">
      <c r="A605" s="17"/>
      <c r="B605" s="16"/>
      <c r="E605" s="23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4"/>
    </row>
    <row r="607" spans="1:18" s="22" customFormat="1" x14ac:dyDescent="0.2">
      <c r="A607" s="17"/>
      <c r="E607" s="23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4"/>
    </row>
    <row r="608" spans="1:18" s="22" customFormat="1" ht="15.75" x14ac:dyDescent="0.25">
      <c r="A608" s="2"/>
      <c r="E608" s="23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4"/>
    </row>
    <row r="609" spans="1:18" s="22" customFormat="1" ht="15.75" x14ac:dyDescent="0.25">
      <c r="A609" s="2"/>
      <c r="E609" s="23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4"/>
    </row>
    <row r="610" spans="1:18" s="22" customFormat="1" x14ac:dyDescent="0.2">
      <c r="A610" s="5"/>
      <c r="E610" s="23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4"/>
    </row>
    <row r="612" spans="1:18" s="22" customFormat="1" x14ac:dyDescent="0.2">
      <c r="A612" s="5"/>
      <c r="E612" s="23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4"/>
    </row>
    <row r="613" spans="1:18" s="22" customFormat="1" x14ac:dyDescent="0.2">
      <c r="A613" s="5"/>
      <c r="E613" s="23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4"/>
    </row>
    <row r="615" spans="1:18" s="22" customFormat="1" x14ac:dyDescent="0.2">
      <c r="A615" s="5"/>
      <c r="E615" s="23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4"/>
    </row>
    <row r="617" spans="1:18" s="22" customFormat="1" x14ac:dyDescent="0.2">
      <c r="A617" s="18"/>
      <c r="E617" s="23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4"/>
    </row>
    <row r="618" spans="1:18" s="22" customFormat="1" x14ac:dyDescent="0.2">
      <c r="A618" s="18"/>
      <c r="E618" s="23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4"/>
    </row>
    <row r="620" spans="1:18" s="22" customFormat="1" x14ac:dyDescent="0.2">
      <c r="A620" s="5"/>
      <c r="E620" s="23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4"/>
    </row>
    <row r="622" spans="1:18" s="22" customFormat="1" x14ac:dyDescent="0.2">
      <c r="A622" s="18"/>
      <c r="E622" s="23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4"/>
    </row>
    <row r="623" spans="1:18" s="22" customFormat="1" x14ac:dyDescent="0.2">
      <c r="A623" s="18"/>
      <c r="E623" s="23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4"/>
    </row>
    <row r="624" spans="1:18" s="22" customFormat="1" x14ac:dyDescent="0.2">
      <c r="A624" s="18"/>
      <c r="E624" s="23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4"/>
    </row>
    <row r="625" spans="1:18" s="3" customFormat="1" x14ac:dyDescent="0.2">
      <c r="A625" s="5"/>
      <c r="B625" s="22"/>
      <c r="C625" s="22"/>
      <c r="D625" s="22"/>
      <c r="E625" s="23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4"/>
    </row>
    <row r="627" spans="1:18" s="3" customFormat="1" x14ac:dyDescent="0.2">
      <c r="A627" s="18"/>
      <c r="B627" s="22"/>
      <c r="C627" s="22"/>
      <c r="D627" s="22"/>
      <c r="E627" s="23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4"/>
    </row>
    <row r="628" spans="1:18" s="3" customFormat="1" x14ac:dyDescent="0.2">
      <c r="A628" s="5"/>
      <c r="B628" s="22"/>
      <c r="C628" s="22"/>
      <c r="D628" s="22"/>
      <c r="E628" s="23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4"/>
    </row>
    <row r="630" spans="1:18" s="3" customFormat="1" x14ac:dyDescent="0.2">
      <c r="A630" s="18"/>
      <c r="B630" s="22"/>
      <c r="C630" s="22"/>
      <c r="D630" s="22"/>
      <c r="E630" s="23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4"/>
    </row>
    <row r="631" spans="1:18" s="3" customFormat="1" x14ac:dyDescent="0.2">
      <c r="A631" s="18"/>
      <c r="B631" s="22"/>
      <c r="C631" s="22"/>
      <c r="D631" s="22"/>
      <c r="E631" s="23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4"/>
    </row>
    <row r="632" spans="1:18" s="3" customFormat="1" x14ac:dyDescent="0.2">
      <c r="A632" s="18"/>
      <c r="B632" s="22"/>
      <c r="C632" s="22"/>
      <c r="D632" s="22"/>
      <c r="E632" s="23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4"/>
    </row>
    <row r="633" spans="1:18" s="3" customFormat="1" x14ac:dyDescent="0.2">
      <c r="A633" s="18"/>
      <c r="B633" s="22"/>
      <c r="C633" s="22"/>
      <c r="D633" s="22"/>
      <c r="E633" s="23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4"/>
    </row>
    <row r="634" spans="1:18" s="3" customFormat="1" x14ac:dyDescent="0.2">
      <c r="A634" s="18"/>
      <c r="B634" s="22"/>
      <c r="C634" s="22"/>
      <c r="D634" s="22"/>
      <c r="E634" s="23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4"/>
    </row>
    <row r="636" spans="1:18" s="3" customFormat="1" x14ac:dyDescent="0.2">
      <c r="A636" s="5"/>
      <c r="B636" s="22"/>
      <c r="C636" s="22"/>
      <c r="D636" s="22"/>
      <c r="E636" s="19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4"/>
    </row>
    <row r="637" spans="1:18" s="3" customFormat="1" x14ac:dyDescent="0.2">
      <c r="A637" s="5"/>
      <c r="B637" s="22"/>
      <c r="C637" s="22"/>
      <c r="D637" s="22"/>
      <c r="E637" s="20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4"/>
    </row>
    <row r="639" spans="1:18" s="3" customFormat="1" x14ac:dyDescent="0.2">
      <c r="A639" s="18"/>
      <c r="B639" s="22"/>
      <c r="C639" s="16"/>
      <c r="D639" s="16"/>
      <c r="E639" s="23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4"/>
    </row>
    <row r="640" spans="1:18" s="3" customFormat="1" x14ac:dyDescent="0.2">
      <c r="A640" s="18"/>
      <c r="B640" s="22"/>
      <c r="C640" s="22"/>
      <c r="D640" s="22"/>
      <c r="E640" s="20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4"/>
    </row>
    <row r="641" spans="1:5" x14ac:dyDescent="0.2">
      <c r="A641" s="18"/>
      <c r="C641" s="16"/>
      <c r="D641" s="16"/>
    </row>
    <row r="642" spans="1:5" x14ac:dyDescent="0.2">
      <c r="C642" s="16"/>
      <c r="D642" s="16"/>
    </row>
    <row r="643" spans="1:5" x14ac:dyDescent="0.2">
      <c r="A643" s="18"/>
    </row>
    <row r="644" spans="1:5" x14ac:dyDescent="0.2">
      <c r="C644" s="16"/>
      <c r="D644" s="16"/>
    </row>
    <row r="645" spans="1:5" x14ac:dyDescent="0.2">
      <c r="A645" s="5"/>
      <c r="C645" s="16"/>
      <c r="D645" s="16"/>
    </row>
    <row r="646" spans="1:5" x14ac:dyDescent="0.2">
      <c r="E646" s="20"/>
    </row>
    <row r="647" spans="1:5" x14ac:dyDescent="0.2">
      <c r="C647" s="16"/>
      <c r="D647" s="16"/>
    </row>
    <row r="648" spans="1:5" x14ac:dyDescent="0.2">
      <c r="A648" s="7"/>
      <c r="B648" s="16"/>
      <c r="C648" s="16"/>
      <c r="D648" s="16"/>
    </row>
    <row r="650" spans="1:5" x14ac:dyDescent="0.2">
      <c r="C650" s="16"/>
      <c r="D650" s="16"/>
    </row>
    <row r="651" spans="1:5" x14ac:dyDescent="0.2">
      <c r="A651" s="7"/>
      <c r="B651" s="16"/>
      <c r="C651" s="16"/>
      <c r="D651" s="16"/>
    </row>
    <row r="652" spans="1:5" x14ac:dyDescent="0.2">
      <c r="E652" s="20"/>
    </row>
    <row r="653" spans="1:5" x14ac:dyDescent="0.2">
      <c r="C653" s="16"/>
      <c r="D653" s="16"/>
    </row>
    <row r="654" spans="1:5" x14ac:dyDescent="0.2">
      <c r="A654" s="7"/>
      <c r="B654" s="16"/>
      <c r="C654" s="16"/>
      <c r="D654" s="16"/>
    </row>
    <row r="655" spans="1:5" x14ac:dyDescent="0.2">
      <c r="E655" s="20"/>
    </row>
    <row r="656" spans="1:5" x14ac:dyDescent="0.2">
      <c r="C656" s="16"/>
      <c r="D656" s="16"/>
    </row>
    <row r="657" spans="1:5" x14ac:dyDescent="0.2">
      <c r="A657" s="7"/>
      <c r="B657" s="16"/>
      <c r="C657" s="16"/>
      <c r="D657" s="16"/>
    </row>
    <row r="658" spans="1:5" x14ac:dyDescent="0.2">
      <c r="E658" s="20"/>
    </row>
    <row r="659" spans="1:5" x14ac:dyDescent="0.2">
      <c r="C659" s="16"/>
      <c r="D659" s="16"/>
    </row>
    <row r="660" spans="1:5" x14ac:dyDescent="0.2">
      <c r="A660" s="7"/>
      <c r="B660" s="16"/>
      <c r="C660" s="16"/>
      <c r="D660" s="16"/>
    </row>
    <row r="662" spans="1:5" x14ac:dyDescent="0.2">
      <c r="C662" s="16"/>
      <c r="D662" s="16"/>
    </row>
    <row r="663" spans="1:5" x14ac:dyDescent="0.2">
      <c r="A663" s="7"/>
      <c r="B663" s="16"/>
      <c r="C663" s="16"/>
      <c r="D663" s="16"/>
      <c r="E663" s="20"/>
    </row>
    <row r="666" spans="1:5" x14ac:dyDescent="0.2">
      <c r="A666" s="7"/>
      <c r="B666" s="16"/>
    </row>
    <row r="669" spans="1:5" x14ac:dyDescent="0.2">
      <c r="A669" s="7"/>
      <c r="B669" s="16"/>
    </row>
    <row r="672" spans="1:5" x14ac:dyDescent="0.2">
      <c r="A672" s="7"/>
      <c r="B672" s="16"/>
    </row>
    <row r="673" spans="1:5" x14ac:dyDescent="0.2">
      <c r="E673" s="20"/>
    </row>
    <row r="675" spans="1:5" x14ac:dyDescent="0.2">
      <c r="C675" s="16"/>
      <c r="D675" s="16"/>
    </row>
    <row r="676" spans="1:5" x14ac:dyDescent="0.2">
      <c r="A676" s="5"/>
      <c r="E676" s="20"/>
    </row>
    <row r="677" spans="1:5" x14ac:dyDescent="0.2">
      <c r="C677" s="16"/>
      <c r="D677" s="16"/>
    </row>
    <row r="678" spans="1:5" x14ac:dyDescent="0.2">
      <c r="A678" s="17"/>
      <c r="C678" s="16"/>
      <c r="D678" s="16"/>
    </row>
    <row r="679" spans="1:5" ht="15.75" x14ac:dyDescent="0.25">
      <c r="A679" s="2"/>
    </row>
    <row r="680" spans="1:5" ht="15.75" x14ac:dyDescent="0.25">
      <c r="A680" s="2"/>
      <c r="C680" s="16"/>
      <c r="D680" s="16"/>
    </row>
    <row r="681" spans="1:5" x14ac:dyDescent="0.2">
      <c r="A681" s="5"/>
      <c r="C681" s="16"/>
      <c r="D681" s="16"/>
    </row>
    <row r="683" spans="1:5" x14ac:dyDescent="0.2">
      <c r="C683" s="16"/>
      <c r="D683" s="16"/>
    </row>
    <row r="684" spans="1:5" x14ac:dyDescent="0.2">
      <c r="A684" s="7"/>
      <c r="B684" s="16"/>
      <c r="C684" s="16"/>
      <c r="D684" s="16"/>
    </row>
    <row r="686" spans="1:5" x14ac:dyDescent="0.2">
      <c r="C686" s="16"/>
      <c r="D686" s="16"/>
    </row>
    <row r="687" spans="1:5" x14ac:dyDescent="0.2">
      <c r="A687" s="7"/>
      <c r="B687" s="16"/>
      <c r="C687" s="16"/>
      <c r="D687" s="16"/>
    </row>
    <row r="688" spans="1:5" x14ac:dyDescent="0.2">
      <c r="E688" s="20"/>
    </row>
    <row r="689" spans="1:4" x14ac:dyDescent="0.2">
      <c r="C689" s="16"/>
      <c r="D689" s="16"/>
    </row>
    <row r="690" spans="1:4" x14ac:dyDescent="0.2">
      <c r="A690" s="7"/>
      <c r="B690" s="16"/>
      <c r="C690" s="16"/>
      <c r="D690" s="16"/>
    </row>
    <row r="692" spans="1:4" x14ac:dyDescent="0.2">
      <c r="C692" s="16"/>
      <c r="D692" s="16"/>
    </row>
    <row r="693" spans="1:4" x14ac:dyDescent="0.2">
      <c r="A693" s="7"/>
      <c r="B693" s="16"/>
    </row>
    <row r="696" spans="1:4" x14ac:dyDescent="0.2">
      <c r="A696" s="7"/>
      <c r="B696" s="16"/>
    </row>
    <row r="699" spans="1:4" x14ac:dyDescent="0.2">
      <c r="A699" s="7"/>
      <c r="B699" s="16"/>
    </row>
    <row r="706" spans="1:18" s="4" customFormat="1" x14ac:dyDescent="0.2">
      <c r="A706" s="24"/>
      <c r="B706" s="22"/>
      <c r="C706" s="22"/>
      <c r="D706" s="22"/>
      <c r="E706" s="23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4"/>
    </row>
    <row r="708" spans="1:18" s="4" customFormat="1" x14ac:dyDescent="0.2">
      <c r="A708" s="5"/>
      <c r="B708" s="22"/>
      <c r="C708" s="22"/>
      <c r="D708" s="22"/>
      <c r="E708" s="23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4"/>
    </row>
    <row r="709" spans="1:18" s="4" customFormat="1" x14ac:dyDescent="0.2">
      <c r="A709" s="24"/>
      <c r="B709" s="22"/>
      <c r="C709" s="22"/>
      <c r="D709" s="22"/>
      <c r="E709" s="23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4"/>
    </row>
    <row r="710" spans="1:18" s="4" customFormat="1" x14ac:dyDescent="0.2">
      <c r="A710" s="18"/>
      <c r="B710" s="22"/>
      <c r="C710" s="22"/>
      <c r="D710" s="22"/>
      <c r="E710" s="23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4"/>
    </row>
    <row r="711" spans="1:18" s="4" customFormat="1" x14ac:dyDescent="0.2">
      <c r="A711" s="18"/>
      <c r="B711" s="22"/>
      <c r="C711" s="22"/>
      <c r="D711" s="22"/>
      <c r="E711" s="23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4"/>
    </row>
    <row r="712" spans="1:18" s="4" customFormat="1" x14ac:dyDescent="0.2">
      <c r="A712" s="18"/>
      <c r="B712" s="22"/>
      <c r="C712" s="22"/>
      <c r="D712" s="22"/>
      <c r="E712" s="23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4"/>
    </row>
    <row r="713" spans="1:18" s="4" customFormat="1" x14ac:dyDescent="0.2">
      <c r="A713" s="18"/>
      <c r="B713" s="22"/>
      <c r="C713" s="22"/>
      <c r="D713" s="22"/>
      <c r="E713" s="23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4"/>
    </row>
    <row r="714" spans="1:18" s="4" customFormat="1" x14ac:dyDescent="0.2">
      <c r="A714" s="18"/>
      <c r="B714" s="22"/>
      <c r="C714" s="22"/>
      <c r="D714" s="22"/>
      <c r="E714" s="23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4"/>
    </row>
    <row r="716" spans="1:18" s="4" customFormat="1" x14ac:dyDescent="0.2">
      <c r="A716" s="18"/>
      <c r="B716" s="22"/>
      <c r="C716" s="22"/>
      <c r="D716" s="22"/>
      <c r="E716" s="23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4"/>
    </row>
    <row r="718" spans="1:18" s="4" customFormat="1" x14ac:dyDescent="0.2">
      <c r="A718" s="18"/>
      <c r="B718" s="22"/>
      <c r="C718" s="22"/>
      <c r="D718" s="22"/>
      <c r="E718" s="23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4"/>
    </row>
    <row r="719" spans="1:18" s="4" customFormat="1" x14ac:dyDescent="0.2">
      <c r="A719" s="18"/>
      <c r="B719" s="22"/>
      <c r="C719" s="22"/>
      <c r="D719" s="22"/>
      <c r="E719" s="23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4"/>
    </row>
    <row r="720" spans="1:18" s="4" customFormat="1" x14ac:dyDescent="0.2">
      <c r="A720" s="18"/>
      <c r="B720" s="22"/>
      <c r="C720" s="22"/>
      <c r="D720" s="22"/>
      <c r="E720" s="23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4"/>
    </row>
    <row r="721" spans="1:18" s="22" customFormat="1" x14ac:dyDescent="0.2">
      <c r="A721" s="18"/>
      <c r="E721" s="23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4"/>
    </row>
    <row r="724" spans="1:18" s="22" customFormat="1" x14ac:dyDescent="0.2">
      <c r="A724" s="24"/>
      <c r="B724" s="21"/>
      <c r="E724" s="23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4"/>
    </row>
    <row r="726" spans="1:18" s="22" customFormat="1" x14ac:dyDescent="0.2">
      <c r="A726" s="18"/>
      <c r="E726" s="23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4"/>
    </row>
    <row r="728" spans="1:18" s="22" customFormat="1" x14ac:dyDescent="0.2">
      <c r="A728" s="5"/>
      <c r="E728" s="23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4"/>
    </row>
    <row r="729" spans="1:18" s="22" customFormat="1" x14ac:dyDescent="0.2">
      <c r="A729" s="18"/>
      <c r="E729" s="23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4"/>
    </row>
    <row r="730" spans="1:18" s="22" customFormat="1" x14ac:dyDescent="0.2">
      <c r="A730" s="7"/>
      <c r="E730" s="23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4"/>
    </row>
    <row r="732" spans="1:18" s="22" customFormat="1" x14ac:dyDescent="0.2">
      <c r="A732" s="18"/>
      <c r="E732" s="23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4"/>
    </row>
    <row r="733" spans="1:18" s="22" customFormat="1" x14ac:dyDescent="0.2">
      <c r="A733" s="18"/>
      <c r="E733" s="23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4"/>
    </row>
    <row r="734" spans="1:18" s="22" customFormat="1" x14ac:dyDescent="0.2">
      <c r="A734" s="5"/>
      <c r="E734" s="23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4"/>
    </row>
    <row r="736" spans="1:18" s="22" customFormat="1" x14ac:dyDescent="0.2">
      <c r="A736" s="18"/>
      <c r="E736" s="23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4"/>
    </row>
    <row r="737" spans="1:18" s="22" customFormat="1" x14ac:dyDescent="0.2">
      <c r="A737" s="18"/>
      <c r="E737" s="23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4"/>
    </row>
  </sheetData>
  <autoFilter ref="A13:G551" xr:uid="{00000000-0001-0000-0000-000000000000}"/>
  <mergeCells count="6">
    <mergeCell ref="F10:F12"/>
    <mergeCell ref="G10:G12"/>
    <mergeCell ref="H10:H12"/>
    <mergeCell ref="Q10:Q12"/>
    <mergeCell ref="A12:E12"/>
    <mergeCell ref="A10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ponce</dc:creator>
  <cp:lastModifiedBy>marcela ponce</cp:lastModifiedBy>
  <dcterms:created xsi:type="dcterms:W3CDTF">2022-04-13T14:58:27Z</dcterms:created>
  <dcterms:modified xsi:type="dcterms:W3CDTF">2022-04-13T15:07:54Z</dcterms:modified>
</cp:coreProperties>
</file>